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1340" windowHeight="7095"/>
  </bookViews>
  <sheets>
    <sheet name="% Defective from pass-fail" sheetId="14" r:id="rId1"/>
    <sheet name="% Defective from fitted distr" sheetId="13" r:id="rId2"/>
    <sheet name="Comparisons" sheetId="15" r:id="rId3"/>
    <sheet name="AVP for DOE (cont Y)" sheetId="9" r:id="rId4"/>
    <sheet name="AVP for DOE (pass-fail Y)" sheetId="10" r:id="rId5"/>
  </sheets>
  <calcPr calcId="125725"/>
</workbook>
</file>

<file path=xl/calcChain.xml><?xml version="1.0" encoding="utf-8"?>
<calcChain xmlns="http://schemas.openxmlformats.org/spreadsheetml/2006/main">
  <c r="C5" i="14"/>
  <c r="C6"/>
  <c r="C18" i="15"/>
  <c r="C19"/>
  <c r="C17"/>
  <c r="C11"/>
  <c r="C10"/>
  <c r="C7"/>
  <c r="C4" i="13"/>
  <c r="C4" i="10"/>
  <c r="C5"/>
  <c r="C7"/>
  <c r="C6" i="13"/>
  <c r="C4" i="9"/>
  <c r="C7" i="13"/>
  <c r="C8"/>
  <c r="C9"/>
</calcChain>
</file>

<file path=xl/comments1.xml><?xml version="1.0" encoding="utf-8"?>
<comments xmlns="http://schemas.openxmlformats.org/spreadsheetml/2006/main">
  <authors>
    <author>Russell Boyles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Use Goal Seek:  make C6 = C4 by changing C2</t>
        </r>
      </text>
    </comment>
    <comment ref="B6" authorId="0">
      <text>
        <r>
          <rPr>
            <b/>
            <sz val="9"/>
            <color indexed="81"/>
            <rFont val="Tahoma"/>
            <family val="2"/>
          </rPr>
          <t xml:space="preserve">
- One-sided Clopper-Pearson method
- Based on the sample size, % defective, and confidence level
</t>
        </r>
      </text>
    </comment>
  </commentList>
</comments>
</file>

<file path=xl/comments2.xml><?xml version="1.0" encoding="utf-8"?>
<comments xmlns="http://schemas.openxmlformats.org/spreadsheetml/2006/main">
  <authors>
    <author>rboyles</author>
  </authors>
  <commentList>
    <comment ref="B2" authorId="0">
      <text>
        <r>
          <rPr>
            <b/>
            <sz val="8"/>
            <color indexed="81"/>
            <rFont val="Tahoma"/>
            <family val="2"/>
          </rPr>
          <t xml:space="preserve">Use Goal Seek:  make C9 = C5 by changing C2 </t>
        </r>
      </text>
    </comment>
    <comment ref="B7" authorId="0">
      <text>
        <r>
          <rPr>
            <b/>
            <sz val="8"/>
            <color indexed="81"/>
            <rFont val="Tahoma"/>
            <family val="2"/>
          </rPr>
          <t>On the sigma multiple scale</t>
        </r>
      </text>
    </comment>
    <comment ref="B8" authorId="0">
      <text>
        <r>
          <rPr>
            <b/>
            <sz val="8"/>
            <color indexed="81"/>
            <rFont val="Tahoma"/>
            <family val="2"/>
          </rPr>
          <t>On the sigma multiple scale</t>
        </r>
      </text>
    </comment>
    <comment ref="B9" authorId="0">
      <text>
        <r>
          <rPr>
            <b/>
            <sz val="8"/>
            <color indexed="81"/>
            <rFont val="Tahoma"/>
            <family val="2"/>
          </rPr>
          <t>Based on the sample size, % defective, and confidence level</t>
        </r>
      </text>
    </comment>
  </commentList>
</comments>
</file>

<file path=xl/comments3.xml><?xml version="1.0" encoding="utf-8"?>
<comments xmlns="http://schemas.openxmlformats.org/spreadsheetml/2006/main">
  <authors>
    <author>Russell Boyles</author>
  </authors>
  <commentList>
    <comment ref="B2" authorId="0">
      <text>
        <r>
          <rPr>
            <b/>
            <sz val="9"/>
            <color indexed="81"/>
            <rFont val="Tahoma"/>
            <family val="2"/>
          </rPr>
          <t>Use Goal Seek:  make C7 = C6 by changing C4</t>
        </r>
      </text>
    </comment>
    <comment ref="B6" authorId="0">
      <text>
        <r>
          <rPr>
            <b/>
            <sz val="8"/>
            <color indexed="81"/>
            <rFont val="Tahoma"/>
            <family val="2"/>
          </rPr>
          <t xml:space="preserve">-Difference to detect between populations A and B, in terms of average Y. 
-For example, current state average minus desired future state average. </t>
        </r>
      </text>
    </comment>
    <comment ref="B7" authorId="0">
      <text>
        <r>
          <rPr>
            <b/>
            <sz val="8"/>
            <color indexed="81"/>
            <rFont val="Tahoma"/>
            <family val="2"/>
          </rPr>
          <t>Based on the sample size, standard deviation, and confidence level</t>
        </r>
      </text>
    </comment>
    <comment ref="B13" authorId="0">
      <text>
        <r>
          <rPr>
            <b/>
            <sz val="9"/>
            <color indexed="81"/>
            <rFont val="Tahoma"/>
            <family val="2"/>
          </rPr>
          <t>Don't need Goal Seek</t>
        </r>
      </text>
    </comment>
    <comment ref="B17" authorId="0">
      <text>
        <r>
          <rPr>
            <b/>
            <sz val="8"/>
            <color indexed="81"/>
            <rFont val="Tahoma"/>
            <family val="2"/>
          </rPr>
          <t>-Difference to detect between populations A and B, in terms of % defective.
 -For example, current state percentage minus desired future state percentage.</t>
        </r>
      </text>
    </comment>
  </commentList>
</comments>
</file>

<file path=xl/comments4.xml><?xml version="1.0" encoding="utf-8"?>
<comments xmlns="http://schemas.openxmlformats.org/spreadsheetml/2006/main">
  <authors>
    <author>Russell Boyles</author>
  </authors>
  <commentList>
    <comment ref="C4" authorId="0">
      <text>
        <r>
          <rPr>
            <b/>
            <sz val="9"/>
            <color indexed="81"/>
            <rFont val="Tahoma"/>
            <family val="2"/>
          </rPr>
          <t>- Set up your design in JMP
- Use Make Design to find N for which the JMP AVP is approximately equal to this value</t>
        </r>
      </text>
    </comment>
  </commentList>
</comments>
</file>

<file path=xl/comments5.xml><?xml version="1.0" encoding="utf-8"?>
<comments xmlns="http://schemas.openxmlformats.org/spreadsheetml/2006/main">
  <authors>
    <author>Russell Boyles</author>
  </authors>
  <commentList>
    <comment ref="C7" authorId="0">
      <text>
        <r>
          <rPr>
            <b/>
            <sz val="9"/>
            <color indexed="81"/>
            <rFont val="Tahoma"/>
            <family val="2"/>
          </rPr>
          <t>- Set up your design in JMP
- Use Make Design to find N for which the JMP AVP is approximately equal to this value</t>
        </r>
      </text>
    </comment>
  </commentList>
</comments>
</file>

<file path=xl/sharedStrings.xml><?xml version="1.0" encoding="utf-8"?>
<sst xmlns="http://schemas.openxmlformats.org/spreadsheetml/2006/main" count="43" uniqueCount="32">
  <si>
    <t>Corresponding AVP (average variance of prediction)</t>
  </si>
  <si>
    <t>Midpoint</t>
  </si>
  <si>
    <t>Batch size defining the experimental unit</t>
  </si>
  <si>
    <t>Current process fraction defective</t>
  </si>
  <si>
    <t>Reduced fraction defective you want to be able to detect</t>
  </si>
  <si>
    <t>Corresponding sigma multiple</t>
  </si>
  <si>
    <t>Largest acceptable margin of error</t>
  </si>
  <si>
    <t>Anticipated RMSE for Y</t>
  </si>
  <si>
    <t>Difference to detect in average Y (DTD)</t>
  </si>
  <si>
    <t>RMSE</t>
  </si>
  <si>
    <t>Confidence level (%)</t>
  </si>
  <si>
    <t>What the % defective in the data will be (best guess)</t>
  </si>
  <si>
    <t>Margin of error under current assumptions</t>
  </si>
  <si>
    <t>Sample size</t>
  </si>
  <si>
    <t>Sample size (N)</t>
  </si>
  <si>
    <t>Defectives in the sample</t>
  </si>
  <si>
    <t>% Confidence level</t>
  </si>
  <si>
    <t>Y is a quantitative measurement</t>
  </si>
  <si>
    <t>Sample size per population</t>
  </si>
  <si>
    <t>Standard deviation of Y</t>
  </si>
  <si>
    <t>DTD</t>
  </si>
  <si>
    <t>t-value</t>
  </si>
  <si>
    <t>z-value</t>
  </si>
  <si>
    <r>
      <t>Y is pass</t>
    </r>
    <r>
      <rPr>
        <b/>
        <sz val="14"/>
        <rFont val="Arial"/>
        <family val="2"/>
      </rPr>
      <t>/</t>
    </r>
    <r>
      <rPr>
        <b/>
        <sz val="14"/>
        <rFont val="Arial Narrow"/>
        <family val="2"/>
      </rPr>
      <t>fail, yes</t>
    </r>
    <r>
      <rPr>
        <b/>
        <sz val="14"/>
        <rFont val="Arial"/>
        <family val="2"/>
      </rPr>
      <t>/</t>
    </r>
    <r>
      <rPr>
        <b/>
        <sz val="14"/>
        <rFont val="Arial Narrow"/>
        <family val="2"/>
      </rPr>
      <t>no, etc.</t>
    </r>
  </si>
  <si>
    <t>% Defective - population A</t>
  </si>
  <si>
    <t>% Defective - population B</t>
  </si>
  <si>
    <t>Actual upper bound on population % defective</t>
  </si>
  <si>
    <t>Desired DTD</t>
  </si>
  <si>
    <t>Actual DTD</t>
  </si>
  <si>
    <t>Required AVP (average variance of prediction)</t>
  </si>
  <si>
    <t>Desired upper bound on population % defective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</si>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</sst>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0.000000"/>
    <numFmt numFmtId="167" formatCode="0.0000"/>
    <numFmt numFmtId="171" formatCode="0.000"/>
    <numFmt numFmtId="173" formatCode="0.00000000000000"/>
  </numFmts>
  <fonts count="10">
    <font>
      <sz val="10"/>
      <name val="Arial"/>
    </font>
    <font>
      <sz val="8"/>
      <name val="Arial"/>
      <family val="2"/>
    </font>
    <font>
      <sz val="12"/>
      <name val="Arial Narrow"/>
      <family val="2"/>
    </font>
    <font>
      <b/>
      <sz val="8"/>
      <color indexed="81"/>
      <name val="Tahoma"/>
      <family val="2"/>
    </font>
    <font>
      <sz val="10"/>
      <name val="Arial Narrow"/>
      <family val="2"/>
    </font>
    <font>
      <sz val="10"/>
      <name val="Arial"/>
      <family val="2"/>
    </font>
    <font>
      <b/>
      <sz val="14"/>
      <name val="Arial Narrow"/>
      <family val="2"/>
    </font>
    <font>
      <sz val="12"/>
      <color indexed="8"/>
      <name val="Arial Narrow"/>
      <family val="2"/>
    </font>
    <font>
      <b/>
      <sz val="14"/>
      <name val="Arial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2" fillId="0" borderId="1" xfId="0" applyFont="1" applyBorder="1" applyAlignment="1">
      <alignment horizontal="right" vertical="center"/>
    </xf>
    <xf numFmtId="0" fontId="2" fillId="2" borderId="1" xfId="0" applyFont="1" applyFill="1" applyBorder="1" applyAlignment="1" applyProtection="1">
      <alignment vertical="center"/>
      <protection locked="0"/>
    </xf>
    <xf numFmtId="0" fontId="2" fillId="0" borderId="2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" xfId="0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>
      <alignment vertical="center"/>
    </xf>
    <xf numFmtId="171" fontId="2" fillId="3" borderId="1" xfId="0" applyNumberFormat="1" applyFont="1" applyFill="1" applyBorder="1" applyAlignment="1" applyProtection="1">
      <alignment vertical="center"/>
    </xf>
    <xf numFmtId="0" fontId="2" fillId="4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171" fontId="2" fillId="0" borderId="1" xfId="0" applyNumberFormat="1" applyFont="1" applyBorder="1" applyAlignment="1" applyProtection="1">
      <alignment vertical="center"/>
    </xf>
    <xf numFmtId="171" fontId="2" fillId="3" borderId="0" xfId="0" applyNumberFormat="1" applyFont="1" applyFill="1" applyAlignment="1" applyProtection="1">
      <alignment vertical="center"/>
    </xf>
    <xf numFmtId="173" fontId="2" fillId="3" borderId="0" xfId="0" applyNumberFormat="1" applyFont="1" applyFill="1" applyAlignment="1" applyProtection="1">
      <alignment vertical="center"/>
    </xf>
    <xf numFmtId="0" fontId="2" fillId="3" borderId="1" xfId="0" applyFont="1" applyFill="1" applyBorder="1" applyAlignment="1" applyProtection="1">
      <alignment horizontal="right" vertical="center"/>
    </xf>
    <xf numFmtId="0" fontId="4" fillId="4" borderId="0" xfId="0" applyFont="1" applyFill="1" applyAlignment="1">
      <alignment vertical="center"/>
    </xf>
    <xf numFmtId="171" fontId="2" fillId="0" borderId="3" xfId="0" applyNumberFormat="1" applyFont="1" applyFill="1" applyBorder="1" applyAlignment="1">
      <alignment vertical="center"/>
    </xf>
    <xf numFmtId="0" fontId="2" fillId="4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1" xfId="1" applyFont="1" applyFill="1" applyBorder="1" applyAlignment="1" applyProtection="1">
      <alignment horizontal="right" vertical="center"/>
    </xf>
    <xf numFmtId="3" fontId="2" fillId="2" borderId="1" xfId="1" applyNumberFormat="1" applyFont="1" applyFill="1" applyBorder="1" applyAlignment="1" applyProtection="1">
      <alignment vertical="center"/>
      <protection locked="0"/>
    </xf>
    <xf numFmtId="3" fontId="2" fillId="3" borderId="1" xfId="1" applyNumberFormat="1" applyFont="1" applyFill="1" applyBorder="1" applyAlignment="1" applyProtection="1">
      <alignment vertical="center"/>
    </xf>
    <xf numFmtId="4" fontId="2" fillId="3" borderId="1" xfId="1" applyNumberFormat="1" applyFont="1" applyFill="1" applyBorder="1" applyAlignment="1" applyProtection="1">
      <alignment vertical="center"/>
    </xf>
    <xf numFmtId="0" fontId="2" fillId="3" borderId="1" xfId="1" applyFont="1" applyFill="1" applyBorder="1" applyAlignment="1" applyProtection="1">
      <alignment vertical="center"/>
    </xf>
    <xf numFmtId="0" fontId="2" fillId="4" borderId="0" xfId="1" applyFont="1" applyFill="1" applyAlignment="1">
      <alignment vertical="center"/>
    </xf>
    <xf numFmtId="0" fontId="2" fillId="5" borderId="0" xfId="1" applyFont="1" applyFill="1" applyAlignment="1" applyProtection="1">
      <alignment vertical="center"/>
    </xf>
    <xf numFmtId="0" fontId="2" fillId="0" borderId="1" xfId="1" applyFont="1" applyBorder="1" applyAlignment="1">
      <alignment horizontal="right" vertical="center"/>
    </xf>
    <xf numFmtId="1" fontId="7" fillId="2" borderId="1" xfId="1" applyNumberFormat="1" applyFont="1" applyFill="1" applyBorder="1" applyProtection="1">
      <protection locked="0"/>
    </xf>
    <xf numFmtId="0" fontId="7" fillId="2" borderId="1" xfId="1" applyNumberFormat="1" applyFont="1" applyFill="1" applyBorder="1" applyProtection="1">
      <protection locked="0"/>
    </xf>
    <xf numFmtId="0" fontId="7" fillId="0" borderId="1" xfId="1" applyNumberFormat="1" applyFont="1" applyFill="1" applyBorder="1" applyProtection="1"/>
    <xf numFmtId="0" fontId="2" fillId="3" borderId="2" xfId="1" applyFont="1" applyFill="1" applyBorder="1" applyAlignment="1" applyProtection="1">
      <alignment horizontal="right" vertical="center"/>
    </xf>
    <xf numFmtId="0" fontId="2" fillId="2" borderId="1" xfId="1" applyFont="1" applyFill="1" applyBorder="1" applyAlignment="1" applyProtection="1">
      <alignment vertical="center"/>
      <protection locked="0"/>
    </xf>
    <xf numFmtId="167" fontId="2" fillId="3" borderId="1" xfId="1" applyNumberFormat="1" applyFont="1" applyFill="1" applyBorder="1" applyAlignment="1" applyProtection="1">
      <alignment vertical="center"/>
    </xf>
    <xf numFmtId="0" fontId="2" fillId="0" borderId="1" xfId="1" applyFont="1" applyFill="1" applyBorder="1" applyAlignment="1" applyProtection="1">
      <alignment vertical="center"/>
    </xf>
    <xf numFmtId="1" fontId="2" fillId="3" borderId="1" xfId="1" applyNumberFormat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2" fontId="2" fillId="3" borderId="1" xfId="0" applyNumberFormat="1" applyFont="1" applyFill="1" applyBorder="1" applyAlignment="1" applyProtection="1">
      <alignment vertical="center"/>
    </xf>
    <xf numFmtId="0" fontId="2" fillId="2" borderId="1" xfId="0" applyNumberFormat="1" applyFont="1" applyFill="1" applyBorder="1" applyAlignment="1" applyProtection="1">
      <alignment vertical="center"/>
      <protection locked="0"/>
    </xf>
    <xf numFmtId="0" fontId="2" fillId="2" borderId="1" xfId="1" applyFont="1" applyFill="1" applyBorder="1" applyAlignment="1" applyProtection="1">
      <alignment horizontal="center" vertical="center"/>
      <protection locked="0"/>
    </xf>
    <xf numFmtId="3" fontId="2" fillId="2" borderId="1" xfId="0" applyNumberFormat="1" applyFont="1" applyFill="1" applyBorder="1" applyAlignment="1" applyProtection="1">
      <alignment vertical="center"/>
      <protection locked="0"/>
    </xf>
    <xf numFmtId="0" fontId="2" fillId="4" borderId="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right" vertical="center"/>
    </xf>
    <xf numFmtId="0" fontId="6" fillId="3" borderId="2" xfId="1" applyFont="1" applyFill="1" applyBorder="1" applyAlignment="1" applyProtection="1">
      <alignment horizontal="center" vertical="center"/>
    </xf>
    <xf numFmtId="0" fontId="6" fillId="3" borderId="4" xfId="1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8"/>
  <sheetViews>
    <sheetView tabSelected="1" zoomScaleNormal="100" workbookViewId="0">
      <selection activeCell="B17" sqref="B17"/>
    </sheetView>
  </sheetViews>
  <sheetFormatPr defaultColWidth="8.85546875" defaultRowHeight="19.899999999999999" customHeight="1"/>
  <cols>
    <col min="1" max="1" width="5.28515625" style="18" customWidth="1"/>
    <col min="2" max="2" width="46.85546875" style="18" bestFit="1" customWidth="1"/>
    <col min="3" max="3" width="5.5703125" style="18" bestFit="1" customWidth="1"/>
    <col min="4" max="4" width="3.28515625" style="18" bestFit="1" customWidth="1"/>
    <col min="5" max="5" width="18" style="18" bestFit="1" customWidth="1"/>
    <col min="6" max="6" width="3.140625" style="18" customWidth="1"/>
    <col min="7" max="16384" width="8.85546875" style="18"/>
  </cols>
  <sheetData>
    <row r="1" spans="1:6" ht="19.899999999999999" customHeight="1">
      <c r="A1" s="17"/>
      <c r="B1" s="17"/>
      <c r="C1" s="17"/>
      <c r="D1" s="17"/>
      <c r="E1" s="17"/>
      <c r="F1" s="17"/>
    </row>
    <row r="2" spans="1:6" ht="19.899999999999999" customHeight="1">
      <c r="A2" s="17"/>
      <c r="B2" s="19" t="s">
        <v>14</v>
      </c>
      <c r="C2" s="20">
        <v>1</v>
      </c>
      <c r="D2" s="17"/>
      <c r="E2" s="17"/>
      <c r="F2" s="17"/>
    </row>
    <row r="3" spans="1:6" ht="19.899999999999999" customHeight="1">
      <c r="A3" s="17"/>
      <c r="B3" s="14" t="s">
        <v>11</v>
      </c>
      <c r="C3" s="37"/>
      <c r="D3" s="17"/>
      <c r="E3" s="17"/>
      <c r="F3" s="17"/>
    </row>
    <row r="4" spans="1:6" ht="19.899999999999999" customHeight="1">
      <c r="A4" s="17"/>
      <c r="B4" s="14" t="s">
        <v>30</v>
      </c>
      <c r="C4" s="37"/>
      <c r="D4" s="17"/>
      <c r="E4" s="17"/>
      <c r="F4" s="17"/>
    </row>
    <row r="5" spans="1:6" ht="19.899999999999999" hidden="1" customHeight="1">
      <c r="A5" s="17"/>
      <c r="B5" s="19" t="s">
        <v>15</v>
      </c>
      <c r="C5" s="21">
        <f>(C3/100)*C2</f>
        <v>0</v>
      </c>
      <c r="D5" s="17"/>
      <c r="E5" s="17"/>
      <c r="F5" s="17"/>
    </row>
    <row r="6" spans="1:6" ht="19.899999999999999" customHeight="1">
      <c r="A6" s="17"/>
      <c r="B6" s="19" t="s">
        <v>26</v>
      </c>
      <c r="C6" s="22">
        <f>100*BETAINV(D6/100,C5+1,C2-C5)</f>
        <v>94.999980926513672</v>
      </c>
      <c r="D6" s="38">
        <v>95</v>
      </c>
      <c r="E6" s="23" t="s">
        <v>16</v>
      </c>
      <c r="F6" s="17"/>
    </row>
    <row r="7" spans="1:6" ht="19.899999999999999" customHeight="1">
      <c r="A7" s="17"/>
      <c r="B7" s="17"/>
      <c r="C7" s="17"/>
      <c r="D7" s="17"/>
      <c r="E7" s="17"/>
      <c r="F7" s="17"/>
    </row>
    <row r="8" spans="1:6" ht="19.899999999999999" customHeight="1">
      <c r="D8" s="25"/>
    </row>
  </sheetData>
  <sheetProtection sheet="1" objects="1" scenarios="1" formatCells="0" formatColumns="0" formatRows="0"/>
  <pageMargins left="0.75" right="0.75" top="1" bottom="1" header="0.5" footer="0.5"/>
  <pageSetup orientation="portrait" horizontalDpi="4294967293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D15"/>
  <sheetViews>
    <sheetView zoomScaleNormal="100" workbookViewId="0">
      <selection activeCell="I10" sqref="I10"/>
    </sheetView>
  </sheetViews>
  <sheetFormatPr defaultColWidth="8.85546875" defaultRowHeight="19.899999999999999" customHeight="1"/>
  <cols>
    <col min="1" max="1" width="3.7109375" style="9" customWidth="1"/>
    <col min="2" max="2" width="54.140625" style="9" customWidth="1"/>
    <col min="3" max="3" width="5.5703125" style="9" bestFit="1" customWidth="1"/>
    <col min="4" max="4" width="4.85546875" style="9" customWidth="1"/>
    <col min="5" max="16384" width="8.85546875" style="9"/>
  </cols>
  <sheetData>
    <row r="1" spans="1:4" ht="19.899999999999999" customHeight="1">
      <c r="A1" s="8"/>
      <c r="B1" s="8"/>
      <c r="C1" s="8"/>
      <c r="D1" s="8"/>
    </row>
    <row r="2" spans="1:4" ht="19.899999999999999" customHeight="1">
      <c r="A2" s="8"/>
      <c r="B2" s="14" t="s">
        <v>13</v>
      </c>
      <c r="C2" s="39">
        <v>193.324701729617</v>
      </c>
      <c r="D2" s="8"/>
    </row>
    <row r="3" spans="1:4" ht="19.899999999999999" customHeight="1">
      <c r="A3" s="8"/>
      <c r="B3" s="14" t="s">
        <v>11</v>
      </c>
      <c r="C3" s="37">
        <v>1</v>
      </c>
      <c r="D3" s="8"/>
    </row>
    <row r="4" spans="1:4" ht="19.899999999999999" customHeight="1">
      <c r="A4" s="8"/>
      <c r="B4" s="14" t="s">
        <v>5</v>
      </c>
      <c r="C4" s="7">
        <f>NORMINV(1-(C3/100),0,1)</f>
        <v>2.3263478740408399</v>
      </c>
      <c r="D4" s="10"/>
    </row>
    <row r="5" spans="1:4" ht="19.899999999999999" customHeight="1">
      <c r="A5" s="8"/>
      <c r="B5" s="14" t="s">
        <v>30</v>
      </c>
      <c r="C5" s="37">
        <v>3</v>
      </c>
      <c r="D5" s="8"/>
    </row>
    <row r="6" spans="1:4" ht="19.899999999999999" customHeight="1">
      <c r="A6" s="8"/>
      <c r="B6" s="14" t="s">
        <v>5</v>
      </c>
      <c r="C6" s="7">
        <f>NORMINV(1-(C5/100),0,1)</f>
        <v>1.8807936081512513</v>
      </c>
      <c r="D6" s="8"/>
    </row>
    <row r="7" spans="1:4" ht="19.899999999999999" customHeight="1">
      <c r="A7" s="8"/>
      <c r="B7" s="14" t="s">
        <v>6</v>
      </c>
      <c r="C7" s="7">
        <f>C4-C6</f>
        <v>0.44555426588958857</v>
      </c>
      <c r="D7" s="8"/>
    </row>
    <row r="8" spans="1:4" ht="19.899999999999999" customHeight="1">
      <c r="A8" s="8"/>
      <c r="B8" s="14" t="s">
        <v>12</v>
      </c>
      <c r="C8" s="11">
        <f>TINV((100-C11)/100,C2-1)*SQRT((1+0.5*C4*C4)/C2)</f>
        <v>0.2730864499725319</v>
      </c>
      <c r="D8" s="8"/>
    </row>
    <row r="9" spans="1:4" ht="19.899999999999999" customHeight="1">
      <c r="A9" s="8"/>
      <c r="B9" s="14" t="s">
        <v>26</v>
      </c>
      <c r="C9" s="36">
        <f>100*(1-NORMDIST(C4-C8,0,1,TRUE))</f>
        <v>2.002361500914307</v>
      </c>
      <c r="D9" s="40"/>
    </row>
    <row r="10" spans="1:4" ht="19.899999999999999" customHeight="1">
      <c r="A10" s="8"/>
      <c r="B10" s="8"/>
      <c r="C10" s="8"/>
      <c r="D10" s="8"/>
    </row>
    <row r="11" spans="1:4" ht="19.899999999999999" customHeight="1">
      <c r="A11" s="8"/>
      <c r="B11" s="14" t="s">
        <v>10</v>
      </c>
      <c r="C11" s="41">
        <v>95</v>
      </c>
      <c r="D11" s="8"/>
    </row>
    <row r="12" spans="1:4" ht="19.899999999999999" customHeight="1">
      <c r="A12" s="8"/>
      <c r="B12" s="8"/>
      <c r="C12" s="8"/>
      <c r="D12" s="8"/>
    </row>
    <row r="14" spans="1:4" ht="19.899999999999999" customHeight="1">
      <c r="D14" s="12"/>
    </row>
    <row r="15" spans="1:4" ht="19.899999999999999" customHeight="1">
      <c r="B15" s="13"/>
    </row>
  </sheetData>
  <sheetProtection formatCells="0" formatColumns="0" formatRows="0"/>
  <phoneticPr fontId="1" type="noConversion"/>
  <pageMargins left="0.75" right="0.75" top="1" bottom="1" header="0.5" footer="0.5"/>
  <pageSetup orientation="portrait" horizontalDpi="4294967293" verticalDpi="1200" r:id="rId1"/>
  <headerFooter alignWithMargins="0"/>
  <ignoredErrors>
    <ignoredError sqref="C6:C9 C4" evalError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AI20"/>
  <sheetViews>
    <sheetView workbookViewId="0">
      <selection activeCell="B28" sqref="B28"/>
    </sheetView>
  </sheetViews>
  <sheetFormatPr defaultColWidth="8.85546875" defaultRowHeight="19.899999999999999" customHeight="1"/>
  <cols>
    <col min="1" max="1" width="4.7109375" style="18" customWidth="1"/>
    <col min="2" max="2" width="30.85546875" style="18" customWidth="1"/>
    <col min="3" max="3" width="17.7109375" style="18" customWidth="1"/>
    <col min="4" max="4" width="5.7109375" style="18" customWidth="1"/>
    <col min="5" max="35" width="8.85546875" style="25"/>
    <col min="36" max="16384" width="8.85546875" style="35"/>
  </cols>
  <sheetData>
    <row r="1" spans="1:4" ht="19.899999999999999" customHeight="1">
      <c r="A1" s="24"/>
      <c r="B1" s="24"/>
      <c r="C1" s="24"/>
      <c r="D1" s="24"/>
    </row>
    <row r="2" spans="1:4" ht="19.899999999999999" customHeight="1">
      <c r="A2" s="24"/>
      <c r="B2" s="42" t="s">
        <v>17</v>
      </c>
      <c r="C2" s="43"/>
      <c r="D2" s="24"/>
    </row>
    <row r="3" spans="1:4" ht="9.6" customHeight="1">
      <c r="A3" s="24"/>
      <c r="B3" s="24"/>
      <c r="C3" s="24"/>
      <c r="D3" s="24"/>
    </row>
    <row r="4" spans="1:4" ht="19.899999999999999" customHeight="1">
      <c r="A4" s="24"/>
      <c r="B4" s="26" t="s">
        <v>18</v>
      </c>
      <c r="C4" s="27">
        <v>2</v>
      </c>
      <c r="D4" s="24"/>
    </row>
    <row r="5" spans="1:4" ht="19.899999999999999" customHeight="1">
      <c r="A5" s="24"/>
      <c r="B5" s="26" t="s">
        <v>19</v>
      </c>
      <c r="C5" s="28"/>
      <c r="D5" s="24"/>
    </row>
    <row r="6" spans="1:4" ht="19.899999999999999" customHeight="1">
      <c r="A6" s="24"/>
      <c r="B6" s="26" t="s">
        <v>27</v>
      </c>
      <c r="C6" s="28"/>
      <c r="D6" s="24"/>
    </row>
    <row r="7" spans="1:4" ht="19.899999999999999" customHeight="1">
      <c r="A7" s="24"/>
      <c r="B7" s="26" t="s">
        <v>28</v>
      </c>
      <c r="C7" s="29">
        <f>C10*C5*SQRT(2/C4)</f>
        <v>0</v>
      </c>
      <c r="D7" s="24"/>
    </row>
    <row r="8" spans="1:4" ht="19.899999999999999" customHeight="1">
      <c r="A8" s="24"/>
      <c r="B8" s="24"/>
      <c r="C8" s="24"/>
      <c r="D8" s="24"/>
    </row>
    <row r="9" spans="1:4" ht="19.899999999999999" customHeight="1">
      <c r="A9" s="17"/>
      <c r="B9" s="30" t="s">
        <v>16</v>
      </c>
      <c r="C9" s="31">
        <v>95</v>
      </c>
      <c r="D9" s="17"/>
    </row>
    <row r="10" spans="1:4" ht="19.899999999999999" hidden="1" customHeight="1">
      <c r="A10" s="17"/>
      <c r="B10" s="30" t="s">
        <v>21</v>
      </c>
      <c r="C10" s="32">
        <f>TINV((100-C9)/100,2*C4-2)</f>
        <v>4.3026527295445423</v>
      </c>
      <c r="D10" s="17"/>
    </row>
    <row r="11" spans="1:4" ht="19.899999999999999" hidden="1" customHeight="1">
      <c r="A11" s="17"/>
      <c r="B11" s="30" t="s">
        <v>22</v>
      </c>
      <c r="C11" s="32">
        <f>NORMSINV((100+C9)/200)</f>
        <v>1.959963984540054</v>
      </c>
      <c r="D11" s="17"/>
    </row>
    <row r="12" spans="1:4" ht="19.5" customHeight="1">
      <c r="A12" s="24"/>
      <c r="B12" s="17"/>
      <c r="C12" s="17"/>
      <c r="D12" s="17"/>
    </row>
    <row r="13" spans="1:4" ht="19.899999999999999" customHeight="1">
      <c r="A13" s="24"/>
      <c r="B13" s="42" t="s">
        <v>23</v>
      </c>
      <c r="C13" s="43"/>
      <c r="D13" s="17"/>
    </row>
    <row r="14" spans="1:4" ht="9.75" customHeight="1">
      <c r="A14" s="24"/>
      <c r="B14" s="17"/>
      <c r="C14" s="17"/>
      <c r="D14" s="17"/>
    </row>
    <row r="15" spans="1:4" ht="19.899999999999999" customHeight="1">
      <c r="A15" s="24"/>
      <c r="B15" s="19" t="s">
        <v>24</v>
      </c>
      <c r="C15" s="31"/>
      <c r="D15" s="17"/>
    </row>
    <row r="16" spans="1:4" ht="19.899999999999999" customHeight="1">
      <c r="A16" s="24"/>
      <c r="B16" s="19" t="s">
        <v>25</v>
      </c>
      <c r="C16" s="31"/>
      <c r="D16" s="17"/>
    </row>
    <row r="17" spans="1:4" ht="19.899999999999999" hidden="1" customHeight="1">
      <c r="A17" s="24"/>
      <c r="B17" s="26" t="s">
        <v>20</v>
      </c>
      <c r="C17" s="33">
        <f>ABS(C15-C16)</f>
        <v>0</v>
      </c>
      <c r="D17" s="24"/>
    </row>
    <row r="18" spans="1:4" ht="19.899999999999999" hidden="1" customHeight="1">
      <c r="A18" s="24"/>
      <c r="B18" s="19" t="s">
        <v>1</v>
      </c>
      <c r="C18" s="23" t="e">
        <f>AVERAGE(C15:C16)</f>
        <v>#DIV/0!</v>
      </c>
      <c r="D18" s="17"/>
    </row>
    <row r="19" spans="1:4" ht="19.899999999999999" customHeight="1">
      <c r="A19" s="17"/>
      <c r="B19" s="19" t="s">
        <v>18</v>
      </c>
      <c r="C19" s="34" t="e">
        <f>2*(C11^2)*C18*(100-C18)/(C17^2)</f>
        <v>#DIV/0!</v>
      </c>
      <c r="D19" s="17"/>
    </row>
    <row r="20" spans="1:4" ht="19.899999999999999" customHeight="1">
      <c r="A20" s="17"/>
      <c r="B20" s="17"/>
      <c r="C20" s="17"/>
      <c r="D20" s="17"/>
    </row>
  </sheetData>
  <sheetProtection sheet="1" objects="1" scenarios="1" formatCells="0" formatColumns="0" formatRows="0"/>
  <mergeCells count="2">
    <mergeCell ref="B2:C2"/>
    <mergeCell ref="B13:C13"/>
  </mergeCells>
  <pageMargins left="0.75" right="0.75" top="1" bottom="1" header="0.5" footer="0.5"/>
  <pageSetup orientation="portrait" horizontalDpi="4294967293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5"/>
  <sheetViews>
    <sheetView showGridLines="0" workbookViewId="0">
      <selection activeCell="B3" sqref="B3"/>
    </sheetView>
  </sheetViews>
  <sheetFormatPr defaultColWidth="8.85546875" defaultRowHeight="19.899999999999999" customHeight="1"/>
  <cols>
    <col min="1" max="1" width="3.28515625" style="4" customWidth="1"/>
    <col min="2" max="2" width="47" style="4" bestFit="1" customWidth="1"/>
    <col min="3" max="3" width="9.7109375" style="4" customWidth="1"/>
    <col min="4" max="4" width="3.7109375" style="4" customWidth="1"/>
    <col min="5" max="16384" width="8.85546875" style="4"/>
  </cols>
  <sheetData>
    <row r="1" spans="1:4" ht="13.9" customHeight="1">
      <c r="A1" s="15"/>
      <c r="B1" s="15"/>
      <c r="C1" s="15"/>
      <c r="D1" s="15"/>
    </row>
    <row r="2" spans="1:4" ht="19.899999999999999" customHeight="1">
      <c r="A2" s="15"/>
      <c r="B2" s="3" t="s">
        <v>7</v>
      </c>
      <c r="C2" s="2" t="s">
        <v>31</v>
      </c>
      <c r="D2" s="15"/>
    </row>
    <row r="3" spans="1:4" ht="19.899999999999999" customHeight="1">
      <c r="A3" s="15"/>
      <c r="B3" s="3" t="s">
        <v>8</v>
      </c>
      <c r="C3" s="2" t="s">
        <v>31</v>
      </c>
      <c r="D3" s="15"/>
    </row>
    <row r="4" spans="1:4" ht="19.899999999999999" customHeight="1">
      <c r="A4" s="15"/>
      <c r="B4" s="1" t="s">
        <v>29</v>
      </c>
      <c r="C4" s="16" t="e">
        <f>((C3/C2)^2)/8</f>
        <v>#VALUE!</v>
      </c>
      <c r="D4" s="15"/>
    </row>
    <row r="5" spans="1:4" ht="19.899999999999999" customHeight="1">
      <c r="A5" s="15"/>
      <c r="B5" s="15"/>
      <c r="C5" s="15"/>
      <c r="D5" s="15"/>
    </row>
  </sheetData>
  <sheetProtection sheet="1" objects="1" scenarios="1" formatCells="0" formatColumns="0" formatRows="0"/>
  <phoneticPr fontId="1" type="noConversion"/>
  <pageMargins left="0.75" right="0.75" top="1" bottom="1" header="0.5" footer="0.5"/>
  <pageSetup orientation="portrait" horizontalDpi="4294967293" verticalDpi="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D8"/>
  <sheetViews>
    <sheetView showGridLines="0" workbookViewId="0">
      <selection activeCell="H10" sqref="H10"/>
    </sheetView>
  </sheetViews>
  <sheetFormatPr defaultColWidth="8.85546875" defaultRowHeight="19.899999999999999" customHeight="1"/>
  <cols>
    <col min="1" max="1" width="4.7109375" style="4" customWidth="1"/>
    <col min="2" max="2" width="50.7109375" style="4" customWidth="1"/>
    <col min="3" max="3" width="12" style="4" bestFit="1" customWidth="1"/>
    <col min="4" max="4" width="5.28515625" style="4" customWidth="1"/>
    <col min="5" max="16384" width="8.85546875" style="4"/>
  </cols>
  <sheetData>
    <row r="1" spans="1:4" ht="16.149999999999999" customHeight="1">
      <c r="A1" s="15"/>
      <c r="B1" s="15"/>
      <c r="C1" s="15"/>
      <c r="D1" s="15"/>
    </row>
    <row r="2" spans="1:4" ht="19.899999999999999" customHeight="1">
      <c r="A2" s="15"/>
      <c r="B2" s="1" t="s">
        <v>3</v>
      </c>
      <c r="C2" s="2" t="s">
        <v>31</v>
      </c>
      <c r="D2" s="15"/>
    </row>
    <row r="3" spans="1:4" ht="19.899999999999999" customHeight="1">
      <c r="A3" s="15"/>
      <c r="B3" s="1" t="s">
        <v>4</v>
      </c>
      <c r="C3" s="2" t="s">
        <v>31</v>
      </c>
      <c r="D3" s="15"/>
    </row>
    <row r="4" spans="1:4" ht="19.899999999999999" hidden="1" customHeight="1">
      <c r="A4" s="15"/>
      <c r="B4" s="1" t="s">
        <v>1</v>
      </c>
      <c r="C4" s="5" t="e">
        <f>AVERAGE(C2:C3)</f>
        <v>#DIV/0!</v>
      </c>
      <c r="D4" s="15"/>
    </row>
    <row r="5" spans="1:4" ht="19.899999999999999" hidden="1" customHeight="1">
      <c r="A5" s="15"/>
      <c r="B5" s="1" t="s">
        <v>9</v>
      </c>
      <c r="C5" s="5" t="e">
        <f>SQRT(C4*(1-C4)/C6)</f>
        <v>#DIV/0!</v>
      </c>
      <c r="D5" s="15"/>
    </row>
    <row r="6" spans="1:4" ht="19.899999999999999" customHeight="1">
      <c r="A6" s="15"/>
      <c r="B6" s="1" t="s">
        <v>2</v>
      </c>
      <c r="C6" s="2" t="s">
        <v>31</v>
      </c>
      <c r="D6" s="15"/>
    </row>
    <row r="7" spans="1:4" ht="19.899999999999999" customHeight="1">
      <c r="A7" s="15"/>
      <c r="B7" s="1" t="s">
        <v>0</v>
      </c>
      <c r="C7" s="6" t="e">
        <f>(((C2-C3)/C5)^2)/8</f>
        <v>#VALUE!</v>
      </c>
      <c r="D7" s="15"/>
    </row>
    <row r="8" spans="1:4" ht="19.899999999999999" customHeight="1">
      <c r="A8" s="15"/>
      <c r="B8" s="15"/>
      <c r="C8" s="15"/>
      <c r="D8" s="15"/>
    </row>
  </sheetData>
  <sheetProtection sheet="1" objects="1" scenarios="1" formatCells="0" formatColumns="0" formatRows="0"/>
  <phoneticPr fontId="1" type="noConversion"/>
  <pageMargins left="0.75" right="0.75" top="1" bottom="1" header="0.5" footer="0.5"/>
  <headerFooter alignWithMargins="0"/>
  <ignoredErrors>
    <ignoredError sqref="C4:C5 C7" evalError="1"/>
  </ignoredErrors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% Defective from pass-fail</vt:lpstr>
      <vt:lpstr>% Defective from fitted distr</vt:lpstr>
      <vt:lpstr>Comparisons</vt:lpstr>
      <vt:lpstr>AVP for DOE (cont Y)</vt:lpstr>
      <vt:lpstr>AVP for DOE (pass-fail Y)</vt:lpstr>
    </vt:vector>
  </TitlesOfParts>
  <Company>Westview Analytics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Russell Boyles</cp:lastModifiedBy>
  <dcterms:created xsi:type="dcterms:W3CDTF">2006-12-07T23:04:25Z</dcterms:created>
  <dcterms:modified xsi:type="dcterms:W3CDTF">2014-12-24T16:41:33Z</dcterms:modified>
</cp:coreProperties>
</file>