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90" windowWidth="11340" windowHeight="9735"/>
  </bookViews>
  <sheets>
    <sheet name="Two nominal Xs" sheetId="1" r:id="rId1"/>
    <sheet name="One nom X, one cont X" sheetId="2" r:id="rId2"/>
  </sheets>
  <calcPr calcId="125725"/>
</workbook>
</file>

<file path=xl/calcChain.xml><?xml version="1.0" encoding="utf-8"?>
<calcChain xmlns="http://schemas.openxmlformats.org/spreadsheetml/2006/main">
  <c r="K2" i="2"/>
  <c r="G10"/>
  <c r="M7"/>
  <c r="M8"/>
  <c r="M9"/>
  <c r="M10"/>
  <c r="M15"/>
  <c r="M16"/>
  <c r="M17"/>
  <c r="M18"/>
  <c r="L3"/>
  <c r="M3"/>
  <c r="L4"/>
  <c r="M4"/>
  <c r="L5"/>
  <c r="M5"/>
  <c r="L6"/>
  <c r="M6"/>
  <c r="L7"/>
  <c r="L8"/>
  <c r="L9"/>
  <c r="L10"/>
  <c r="L11"/>
  <c r="M11"/>
  <c r="L12"/>
  <c r="M12"/>
  <c r="L13"/>
  <c r="M13"/>
  <c r="L14"/>
  <c r="M14"/>
  <c r="L15"/>
  <c r="L16"/>
  <c r="L17"/>
  <c r="L18"/>
  <c r="L19"/>
  <c r="M19"/>
  <c r="L20"/>
  <c r="M20"/>
  <c r="L21"/>
  <c r="M21"/>
  <c r="L2"/>
  <c r="M2"/>
  <c r="D2"/>
  <c r="E2"/>
  <c r="D3"/>
  <c r="E3"/>
  <c r="D4"/>
  <c r="E4"/>
  <c r="D5"/>
  <c r="E5"/>
  <c r="D6"/>
  <c r="E6"/>
  <c r="D7"/>
  <c r="E7"/>
  <c r="D8"/>
  <c r="E8"/>
  <c r="D9"/>
  <c r="E9"/>
  <c r="D10"/>
  <c r="E10"/>
  <c r="D11"/>
  <c r="E11"/>
  <c r="D12"/>
  <c r="E12"/>
  <c r="D13"/>
  <c r="E13"/>
  <c r="D14"/>
  <c r="E14"/>
  <c r="D15"/>
  <c r="E15"/>
  <c r="D16"/>
  <c r="E16"/>
  <c r="D17"/>
  <c r="E17"/>
  <c r="D18"/>
  <c r="E18"/>
  <c r="D19"/>
  <c r="E19"/>
  <c r="D20"/>
  <c r="E20"/>
  <c r="D21"/>
  <c r="E21"/>
  <c r="E24"/>
  <c r="H24"/>
  <c r="D2" i="1"/>
  <c r="E2"/>
  <c r="D12"/>
  <c r="E12"/>
  <c r="D3"/>
  <c r="E3"/>
  <c r="D13"/>
  <c r="E13"/>
  <c r="D4"/>
  <c r="E4"/>
  <c r="D14"/>
  <c r="E14"/>
  <c r="D5"/>
  <c r="E5"/>
  <c r="D15"/>
  <c r="E15"/>
  <c r="D6"/>
  <c r="E6"/>
  <c r="D16"/>
  <c r="E16"/>
  <c r="D7"/>
  <c r="E7"/>
  <c r="D17"/>
  <c r="E17"/>
  <c r="D10"/>
  <c r="E10"/>
  <c r="D20"/>
  <c r="E20"/>
  <c r="D8"/>
  <c r="E8"/>
  <c r="D18"/>
  <c r="E18"/>
  <c r="D9"/>
  <c r="E9"/>
  <c r="D19"/>
  <c r="E19"/>
  <c r="D11"/>
  <c r="E11"/>
  <c r="D21"/>
  <c r="E21"/>
  <c r="E24"/>
  <c r="H24"/>
  <c r="G11"/>
  <c r="G21"/>
  <c r="G10"/>
  <c r="H10"/>
  <c r="G20"/>
  <c r="G13"/>
  <c r="F3"/>
  <c r="H3"/>
  <c r="F7"/>
  <c r="F11"/>
  <c r="H11"/>
  <c r="F4"/>
  <c r="H4"/>
  <c r="F10"/>
  <c r="F2"/>
  <c r="F23"/>
  <c r="F25"/>
  <c r="H2"/>
  <c r="F6"/>
  <c r="F9"/>
  <c r="G2"/>
  <c r="G23"/>
  <c r="G25"/>
  <c r="F8"/>
  <c r="G12"/>
  <c r="G3"/>
  <c r="F5"/>
  <c r="H5"/>
  <c r="E23"/>
  <c r="E25"/>
  <c r="F4" i="2"/>
  <c r="F8"/>
  <c r="F10"/>
  <c r="F3"/>
  <c r="H3"/>
  <c r="F5"/>
  <c r="F7"/>
  <c r="F9"/>
  <c r="H9"/>
  <c r="F11"/>
  <c r="H11"/>
  <c r="H2"/>
  <c r="E23"/>
  <c r="E25"/>
  <c r="F6"/>
  <c r="H6"/>
  <c r="F2"/>
  <c r="G8" i="1"/>
  <c r="G9"/>
  <c r="G18"/>
  <c r="H8"/>
  <c r="G19"/>
  <c r="G17"/>
  <c r="G7"/>
  <c r="H7"/>
  <c r="H6"/>
  <c r="G6"/>
  <c r="G16"/>
  <c r="F19"/>
  <c r="H19"/>
  <c r="H13"/>
  <c r="F16"/>
  <c r="G15"/>
  <c r="G4"/>
  <c r="G5"/>
  <c r="G14"/>
  <c r="F13" i="2"/>
  <c r="H13"/>
  <c r="H12"/>
  <c r="F16"/>
  <c r="F15"/>
  <c r="H15"/>
  <c r="F19"/>
  <c r="F18"/>
  <c r="H18"/>
  <c r="F21"/>
  <c r="F12"/>
  <c r="F20"/>
  <c r="H20"/>
  <c r="F14"/>
  <c r="F17"/>
  <c r="H17"/>
  <c r="H21" i="1"/>
  <c r="H16" i="2"/>
  <c r="H10"/>
  <c r="H4"/>
  <c r="H9" i="1"/>
  <c r="H16"/>
  <c r="H19" i="2"/>
  <c r="F17" i="1"/>
  <c r="H17"/>
  <c r="G21" i="2"/>
  <c r="H21"/>
  <c r="F13" i="1"/>
  <c r="G6" i="2"/>
  <c r="F20" i="1"/>
  <c r="H20"/>
  <c r="G19" i="2"/>
  <c r="G11"/>
  <c r="G3"/>
  <c r="F12" i="1"/>
  <c r="H12"/>
  <c r="G20" i="2"/>
  <c r="G12"/>
  <c r="F21" i="1"/>
  <c r="G5" i="2"/>
  <c r="H5"/>
  <c r="G2"/>
  <c r="G23"/>
  <c r="G25"/>
  <c r="G15"/>
  <c r="G7"/>
  <c r="F14" i="1"/>
  <c r="H14"/>
  <c r="F15"/>
  <c r="H15"/>
  <c r="G16" i="2"/>
  <c r="G8"/>
  <c r="H8"/>
  <c r="F18" i="1"/>
  <c r="H18"/>
  <c r="G17" i="2"/>
  <c r="G9"/>
  <c r="G4"/>
  <c r="G13"/>
  <c r="G14"/>
  <c r="H14"/>
  <c r="G18"/>
  <c r="F23"/>
  <c r="F25"/>
  <c r="H7"/>
  <c r="F26" i="1"/>
  <c r="F27"/>
  <c r="H23"/>
  <c r="H25"/>
  <c r="G26"/>
  <c r="G27"/>
  <c r="H23" i="2"/>
  <c r="H25"/>
  <c r="G26"/>
  <c r="G27"/>
  <c r="F26"/>
  <c r="F27"/>
</calcChain>
</file>

<file path=xl/sharedStrings.xml><?xml version="1.0" encoding="utf-8"?>
<sst xmlns="http://schemas.openxmlformats.org/spreadsheetml/2006/main" count="89" uniqueCount="24">
  <si>
    <t>Variance</t>
  </si>
  <si>
    <t>M signal</t>
  </si>
  <si>
    <t>T signal</t>
  </si>
  <si>
    <t>Noise</t>
  </si>
  <si>
    <t>SS</t>
  </si>
  <si>
    <t>DF</t>
  </si>
  <si>
    <t>MS</t>
  </si>
  <si>
    <t>F</t>
  </si>
  <si>
    <t>P</t>
  </si>
  <si>
    <t>Grand mean</t>
  </si>
  <si>
    <t>Material</t>
  </si>
  <si>
    <t>Technique</t>
  </si>
  <si>
    <t>M1</t>
  </si>
  <si>
    <t>M2</t>
  </si>
  <si>
    <t>T1</t>
  </si>
  <si>
    <t>T2</t>
  </si>
  <si>
    <t>T3</t>
  </si>
  <si>
    <t>T4</t>
  </si>
  <si>
    <t>T5</t>
  </si>
  <si>
    <t>Data</t>
  </si>
  <si>
    <t>Time</t>
  </si>
  <si>
    <t>T slope</t>
  </si>
  <si>
    <t>T average</t>
  </si>
  <si>
    <t>T variance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</si>
</sst>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5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166" fontId="3" fillId="2" borderId="0" xfId="0" applyNumberFormat="1" applyFont="1" applyFill="1" applyAlignment="1">
      <alignment horizontal="right"/>
    </xf>
    <xf numFmtId="1" fontId="3" fillId="2" borderId="0" xfId="0" applyNumberFormat="1" applyFont="1" applyFill="1" applyAlignment="1">
      <alignment horizontal="right"/>
    </xf>
    <xf numFmtId="165" fontId="3" fillId="2" borderId="0" xfId="0" applyNumberFormat="1" applyFont="1" applyFill="1" applyAlignment="1">
      <alignment horizontal="right"/>
    </xf>
    <xf numFmtId="0" fontId="2" fillId="2" borderId="1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center" wrapText="1"/>
    </xf>
    <xf numFmtId="164" fontId="3" fillId="2" borderId="4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164" fontId="3" fillId="2" borderId="3" xfId="0" applyNumberFormat="1" applyFont="1" applyFill="1" applyBorder="1" applyAlignment="1">
      <alignment horizontal="right"/>
    </xf>
    <xf numFmtId="0" fontId="4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right"/>
    </xf>
    <xf numFmtId="2" fontId="3" fillId="2" borderId="4" xfId="0" applyNumberFormat="1" applyFont="1" applyFill="1" applyBorder="1" applyAlignment="1">
      <alignment horizontal="right"/>
    </xf>
    <xf numFmtId="2" fontId="3" fillId="2" borderId="3" xfId="0" applyNumberFormat="1" applyFont="1" applyFill="1" applyBorder="1" applyAlignment="1">
      <alignment horizontal="right"/>
    </xf>
    <xf numFmtId="2" fontId="3" fillId="2" borderId="2" xfId="0" applyNumberFormat="1" applyFont="1" applyFill="1" applyBorder="1" applyAlignment="1">
      <alignment horizontal="right"/>
    </xf>
    <xf numFmtId="2" fontId="3" fillId="2" borderId="0" xfId="0" applyNumberFormat="1" applyFont="1" applyFill="1" applyAlignment="1">
      <alignment horizontal="right"/>
    </xf>
    <xf numFmtId="2" fontId="3" fillId="2" borderId="1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workbookViewId="0">
      <selection activeCell="L10" sqref="L10"/>
    </sheetView>
  </sheetViews>
  <sheetFormatPr defaultColWidth="8.85546875" defaultRowHeight="12.75"/>
  <cols>
    <col min="1" max="1" width="9.7109375" style="2" customWidth="1"/>
    <col min="2" max="2" width="10.5703125" style="2" customWidth="1"/>
    <col min="3" max="3" width="6.7109375" style="2" customWidth="1"/>
    <col min="4" max="6" width="8.85546875" style="2"/>
    <col min="7" max="7" width="7.7109375" style="2" bestFit="1" customWidth="1"/>
    <col min="8" max="8" width="6.5703125" style="2" bestFit="1" customWidth="1"/>
    <col min="9" max="16384" width="8.85546875" style="2"/>
  </cols>
  <sheetData>
    <row r="1" spans="1:8" s="1" customFormat="1" ht="29.45" customHeight="1">
      <c r="A1" s="6" t="s">
        <v>10</v>
      </c>
      <c r="B1" s="9" t="s">
        <v>11</v>
      </c>
      <c r="C1" s="11" t="s">
        <v>19</v>
      </c>
      <c r="D1" s="11" t="s">
        <v>9</v>
      </c>
      <c r="E1" s="9" t="s">
        <v>0</v>
      </c>
      <c r="F1" s="9" t="s">
        <v>1</v>
      </c>
      <c r="G1" s="9" t="s">
        <v>2</v>
      </c>
      <c r="H1" s="6" t="s">
        <v>3</v>
      </c>
    </row>
    <row r="2" spans="1:8">
      <c r="A2" s="8" t="s">
        <v>12</v>
      </c>
      <c r="B2" s="10" t="s">
        <v>14</v>
      </c>
      <c r="C2" s="12">
        <v>6.6</v>
      </c>
      <c r="D2" s="20">
        <f t="shared" ref="D2:D21" si="0">AVERAGE(C$2:C$21)</f>
        <v>10.835000000000001</v>
      </c>
      <c r="E2" s="20">
        <f t="shared" ref="E2:E21" si="1">C2-D2</f>
        <v>-4.2350000000000012</v>
      </c>
      <c r="F2" s="20">
        <f t="shared" ref="F2:F11" si="2">AVERAGE(E$2:E$11)</f>
        <v>-0.20500000000000079</v>
      </c>
      <c r="G2" s="20">
        <f>AVERAGE(E$2,E$3,E$12,E$13)</f>
        <v>-3.3350000000000009</v>
      </c>
      <c r="H2" s="22">
        <f t="shared" ref="H2:H21" si="3">E2-F2-G2</f>
        <v>-0.6949999999999994</v>
      </c>
    </row>
    <row r="3" spans="1:8">
      <c r="A3" s="8" t="s">
        <v>12</v>
      </c>
      <c r="B3" s="10" t="s">
        <v>14</v>
      </c>
      <c r="C3" s="12">
        <v>8.1999999999999993</v>
      </c>
      <c r="D3" s="20">
        <f t="shared" si="0"/>
        <v>10.835000000000001</v>
      </c>
      <c r="E3" s="20">
        <f t="shared" si="1"/>
        <v>-2.6350000000000016</v>
      </c>
      <c r="F3" s="20">
        <f t="shared" si="2"/>
        <v>-0.20500000000000079</v>
      </c>
      <c r="G3" s="20">
        <f>AVERAGE(E$2,E$3,E$12,E$13)</f>
        <v>-3.3350000000000009</v>
      </c>
      <c r="H3" s="22">
        <f t="shared" si="3"/>
        <v>0.90500000000000025</v>
      </c>
    </row>
    <row r="4" spans="1:8">
      <c r="A4" s="8" t="s">
        <v>12</v>
      </c>
      <c r="B4" s="10" t="s">
        <v>15</v>
      </c>
      <c r="C4" s="12">
        <v>10.9</v>
      </c>
      <c r="D4" s="20">
        <f t="shared" si="0"/>
        <v>10.835000000000001</v>
      </c>
      <c r="E4" s="20">
        <f t="shared" si="1"/>
        <v>6.4999999999999503E-2</v>
      </c>
      <c r="F4" s="20">
        <f t="shared" si="2"/>
        <v>-0.20500000000000079</v>
      </c>
      <c r="G4" s="20">
        <f>AVERAGE(E$4,E$5,E$14,E$15)</f>
        <v>0.21499999999999941</v>
      </c>
      <c r="H4" s="22">
        <f t="shared" si="3"/>
        <v>5.5000000000000882E-2</v>
      </c>
    </row>
    <row r="5" spans="1:8">
      <c r="A5" s="8" t="s">
        <v>12</v>
      </c>
      <c r="B5" s="10" t="s">
        <v>15</v>
      </c>
      <c r="C5" s="12">
        <v>10.8</v>
      </c>
      <c r="D5" s="20">
        <f t="shared" si="0"/>
        <v>10.835000000000001</v>
      </c>
      <c r="E5" s="20">
        <f t="shared" si="1"/>
        <v>-3.5000000000000142E-2</v>
      </c>
      <c r="F5" s="20">
        <f t="shared" si="2"/>
        <v>-0.20500000000000079</v>
      </c>
      <c r="G5" s="20">
        <f>AVERAGE(E$4,E$5,E$14,E$15)</f>
        <v>0.21499999999999941</v>
      </c>
      <c r="H5" s="22">
        <f t="shared" si="3"/>
        <v>-4.4999999999998763E-2</v>
      </c>
    </row>
    <row r="6" spans="1:8">
      <c r="A6" s="8" t="s">
        <v>12</v>
      </c>
      <c r="B6" s="10" t="s">
        <v>16</v>
      </c>
      <c r="C6" s="12">
        <v>14.3</v>
      </c>
      <c r="D6" s="20">
        <f t="shared" si="0"/>
        <v>10.835000000000001</v>
      </c>
      <c r="E6" s="20">
        <f t="shared" si="1"/>
        <v>3.4649999999999999</v>
      </c>
      <c r="F6" s="20">
        <f t="shared" si="2"/>
        <v>-0.20500000000000079</v>
      </c>
      <c r="G6" s="20">
        <f>AVERAGE(E$6,E$7,E$16,E$17)</f>
        <v>3.0149999999999992</v>
      </c>
      <c r="H6" s="22">
        <f t="shared" si="3"/>
        <v>0.65500000000000158</v>
      </c>
    </row>
    <row r="7" spans="1:8">
      <c r="A7" s="8" t="s">
        <v>12</v>
      </c>
      <c r="B7" s="10" t="s">
        <v>16</v>
      </c>
      <c r="C7" s="12">
        <v>13.3</v>
      </c>
      <c r="D7" s="20">
        <f t="shared" si="0"/>
        <v>10.835000000000001</v>
      </c>
      <c r="E7" s="20">
        <f t="shared" si="1"/>
        <v>2.4649999999999999</v>
      </c>
      <c r="F7" s="20">
        <f t="shared" si="2"/>
        <v>-0.20500000000000079</v>
      </c>
      <c r="G7" s="20">
        <f>AVERAGE(E$6,E$7,E$16,E$17)</f>
        <v>3.0149999999999992</v>
      </c>
      <c r="H7" s="22">
        <f t="shared" si="3"/>
        <v>-0.34499999999999842</v>
      </c>
    </row>
    <row r="8" spans="1:8">
      <c r="A8" s="8" t="s">
        <v>12</v>
      </c>
      <c r="B8" s="10" t="s">
        <v>17</v>
      </c>
      <c r="C8" s="12">
        <v>10.7</v>
      </c>
      <c r="D8" s="20">
        <f t="shared" si="0"/>
        <v>10.835000000000001</v>
      </c>
      <c r="E8" s="20">
        <f t="shared" si="1"/>
        <v>-0.13500000000000156</v>
      </c>
      <c r="F8" s="20">
        <f t="shared" si="2"/>
        <v>-0.20500000000000079</v>
      </c>
      <c r="G8" s="20">
        <f>AVERAGE(E$8,E$9,E$18,E$19)</f>
        <v>1.589999999999999</v>
      </c>
      <c r="H8" s="22">
        <f t="shared" si="3"/>
        <v>-1.5199999999999998</v>
      </c>
    </row>
    <row r="9" spans="1:8">
      <c r="A9" s="8" t="s">
        <v>12</v>
      </c>
      <c r="B9" s="10" t="s">
        <v>17</v>
      </c>
      <c r="C9" s="12">
        <v>13.2</v>
      </c>
      <c r="D9" s="20">
        <f t="shared" si="0"/>
        <v>10.835000000000001</v>
      </c>
      <c r="E9" s="20">
        <f t="shared" si="1"/>
        <v>2.3649999999999984</v>
      </c>
      <c r="F9" s="20">
        <f t="shared" si="2"/>
        <v>-0.20500000000000079</v>
      </c>
      <c r="G9" s="20">
        <f>AVERAGE(E$8,E$9,E$18,E$19)</f>
        <v>1.589999999999999</v>
      </c>
      <c r="H9" s="22">
        <f t="shared" si="3"/>
        <v>0.98000000000000043</v>
      </c>
    </row>
    <row r="10" spans="1:8">
      <c r="A10" s="8" t="s">
        <v>12</v>
      </c>
      <c r="B10" s="10" t="s">
        <v>18</v>
      </c>
      <c r="C10" s="12">
        <v>9.5</v>
      </c>
      <c r="D10" s="20">
        <f t="shared" si="0"/>
        <v>10.835000000000001</v>
      </c>
      <c r="E10" s="20">
        <f t="shared" si="1"/>
        <v>-1.3350000000000009</v>
      </c>
      <c r="F10" s="20">
        <f t="shared" si="2"/>
        <v>-0.20500000000000079</v>
      </c>
      <c r="G10" s="20">
        <f>AVERAGE(E$10,E$11,E$20,E$21)</f>
        <v>-1.4850000000000003</v>
      </c>
      <c r="H10" s="22">
        <f t="shared" si="3"/>
        <v>0.3550000000000002</v>
      </c>
    </row>
    <row r="11" spans="1:8">
      <c r="A11" s="8" t="s">
        <v>12</v>
      </c>
      <c r="B11" s="10" t="s">
        <v>18</v>
      </c>
      <c r="C11" s="12">
        <v>8.8000000000000007</v>
      </c>
      <c r="D11" s="20">
        <f t="shared" si="0"/>
        <v>10.835000000000001</v>
      </c>
      <c r="E11" s="20">
        <f t="shared" si="1"/>
        <v>-2.0350000000000001</v>
      </c>
      <c r="F11" s="20">
        <f t="shared" si="2"/>
        <v>-0.20500000000000079</v>
      </c>
      <c r="G11" s="20">
        <f>AVERAGE(E$10,E$11,E$20,E$21)</f>
        <v>-1.4850000000000003</v>
      </c>
      <c r="H11" s="22">
        <f t="shared" si="3"/>
        <v>-0.34499999999999909</v>
      </c>
    </row>
    <row r="12" spans="1:8">
      <c r="A12" s="7" t="s">
        <v>13</v>
      </c>
      <c r="B12" s="10" t="s">
        <v>14</v>
      </c>
      <c r="C12" s="12">
        <v>6.4</v>
      </c>
      <c r="D12" s="20">
        <f t="shared" si="0"/>
        <v>10.835000000000001</v>
      </c>
      <c r="E12" s="20">
        <f t="shared" si="1"/>
        <v>-4.4350000000000005</v>
      </c>
      <c r="F12" s="20">
        <f t="shared" ref="F12:F21" si="4">AVERAGE(E$12:E$21)</f>
        <v>0.20499999999999935</v>
      </c>
      <c r="G12" s="20">
        <f>AVERAGE(E$2,E$3,E$12,E$13)</f>
        <v>-3.3350000000000009</v>
      </c>
      <c r="H12" s="22">
        <f t="shared" si="3"/>
        <v>-1.3049999999999988</v>
      </c>
    </row>
    <row r="13" spans="1:8">
      <c r="A13" s="7" t="s">
        <v>13</v>
      </c>
      <c r="B13" s="10" t="s">
        <v>14</v>
      </c>
      <c r="C13" s="12">
        <v>8.8000000000000007</v>
      </c>
      <c r="D13" s="20">
        <f t="shared" si="0"/>
        <v>10.835000000000001</v>
      </c>
      <c r="E13" s="20">
        <f t="shared" si="1"/>
        <v>-2.0350000000000001</v>
      </c>
      <c r="F13" s="20">
        <f t="shared" si="4"/>
        <v>0.20499999999999935</v>
      </c>
      <c r="G13" s="20">
        <f>AVERAGE(E$2,E$3,E$12,E$13)</f>
        <v>-3.3350000000000009</v>
      </c>
      <c r="H13" s="22">
        <f t="shared" si="3"/>
        <v>1.0950000000000015</v>
      </c>
    </row>
    <row r="14" spans="1:8">
      <c r="A14" s="7" t="s">
        <v>13</v>
      </c>
      <c r="B14" s="10" t="s">
        <v>15</v>
      </c>
      <c r="C14" s="12">
        <v>11.2</v>
      </c>
      <c r="D14" s="20">
        <f t="shared" si="0"/>
        <v>10.835000000000001</v>
      </c>
      <c r="E14" s="20">
        <f t="shared" si="1"/>
        <v>0.36499999999999844</v>
      </c>
      <c r="F14" s="20">
        <f t="shared" si="4"/>
        <v>0.20499999999999935</v>
      </c>
      <c r="G14" s="20">
        <f>AVERAGE(E$4,E$5,E$14,E$15)</f>
        <v>0.21499999999999941</v>
      </c>
      <c r="H14" s="22">
        <f t="shared" si="3"/>
        <v>-5.5000000000000326E-2</v>
      </c>
    </row>
    <row r="15" spans="1:8">
      <c r="A15" s="7" t="s">
        <v>13</v>
      </c>
      <c r="B15" s="10" t="s">
        <v>15</v>
      </c>
      <c r="C15" s="12">
        <v>11.3</v>
      </c>
      <c r="D15" s="20">
        <f t="shared" si="0"/>
        <v>10.835000000000001</v>
      </c>
      <c r="E15" s="20">
        <f t="shared" si="1"/>
        <v>0.46499999999999986</v>
      </c>
      <c r="F15" s="20">
        <f t="shared" si="4"/>
        <v>0.20499999999999935</v>
      </c>
      <c r="G15" s="20">
        <f>AVERAGE(E$4,E$5,E$14,E$15)</f>
        <v>0.21499999999999941</v>
      </c>
      <c r="H15" s="22">
        <f t="shared" si="3"/>
        <v>4.5000000000001095E-2</v>
      </c>
    </row>
    <row r="16" spans="1:8">
      <c r="A16" s="7" t="s">
        <v>13</v>
      </c>
      <c r="B16" s="10" t="s">
        <v>16</v>
      </c>
      <c r="C16" s="12">
        <v>14.2</v>
      </c>
      <c r="D16" s="20">
        <f t="shared" si="0"/>
        <v>10.835000000000001</v>
      </c>
      <c r="E16" s="20">
        <f t="shared" si="1"/>
        <v>3.3649999999999984</v>
      </c>
      <c r="F16" s="20">
        <f t="shared" si="4"/>
        <v>0.20499999999999935</v>
      </c>
      <c r="G16" s="20">
        <f>AVERAGE(E$6,E$7,E$16,E$17)</f>
        <v>3.0149999999999992</v>
      </c>
      <c r="H16" s="22">
        <f t="shared" si="3"/>
        <v>0.14500000000000002</v>
      </c>
    </row>
    <row r="17" spans="1:8">
      <c r="A17" s="7" t="s">
        <v>13</v>
      </c>
      <c r="B17" s="10" t="s">
        <v>16</v>
      </c>
      <c r="C17" s="12">
        <v>13.6</v>
      </c>
      <c r="D17" s="20">
        <f t="shared" si="0"/>
        <v>10.835000000000001</v>
      </c>
      <c r="E17" s="20">
        <f t="shared" si="1"/>
        <v>2.7649999999999988</v>
      </c>
      <c r="F17" s="20">
        <f t="shared" si="4"/>
        <v>0.20499999999999935</v>
      </c>
      <c r="G17" s="20">
        <f>AVERAGE(E$6,E$7,E$16,E$17)</f>
        <v>3.0149999999999992</v>
      </c>
      <c r="H17" s="22">
        <f t="shared" si="3"/>
        <v>-0.45499999999999963</v>
      </c>
    </row>
    <row r="18" spans="1:8">
      <c r="A18" s="7" t="s">
        <v>13</v>
      </c>
      <c r="B18" s="10" t="s">
        <v>17</v>
      </c>
      <c r="C18" s="12">
        <v>11.8</v>
      </c>
      <c r="D18" s="20">
        <f t="shared" si="0"/>
        <v>10.835000000000001</v>
      </c>
      <c r="E18" s="20">
        <f t="shared" si="1"/>
        <v>0.96499999999999986</v>
      </c>
      <c r="F18" s="20">
        <f t="shared" si="4"/>
        <v>0.20499999999999935</v>
      </c>
      <c r="G18" s="20">
        <f>AVERAGE(E$8,E$9,E$18,E$19)</f>
        <v>1.589999999999999</v>
      </c>
      <c r="H18" s="22">
        <f t="shared" si="3"/>
        <v>-0.82999999999999852</v>
      </c>
    </row>
    <row r="19" spans="1:8">
      <c r="A19" s="7" t="s">
        <v>13</v>
      </c>
      <c r="B19" s="10" t="s">
        <v>17</v>
      </c>
      <c r="C19" s="12">
        <v>14</v>
      </c>
      <c r="D19" s="20">
        <f t="shared" si="0"/>
        <v>10.835000000000001</v>
      </c>
      <c r="E19" s="20">
        <f t="shared" si="1"/>
        <v>3.1649999999999991</v>
      </c>
      <c r="F19" s="20">
        <f t="shared" si="4"/>
        <v>0.20499999999999935</v>
      </c>
      <c r="G19" s="20">
        <f>AVERAGE(E$8,E$9,E$18,E$19)</f>
        <v>1.589999999999999</v>
      </c>
      <c r="H19" s="22">
        <f t="shared" si="3"/>
        <v>1.370000000000001</v>
      </c>
    </row>
    <row r="20" spans="1:8">
      <c r="A20" s="7" t="s">
        <v>13</v>
      </c>
      <c r="B20" s="10" t="s">
        <v>18</v>
      </c>
      <c r="C20" s="12">
        <v>9.8000000000000007</v>
      </c>
      <c r="D20" s="20">
        <f t="shared" si="0"/>
        <v>10.835000000000001</v>
      </c>
      <c r="E20" s="20">
        <f t="shared" si="1"/>
        <v>-1.0350000000000001</v>
      </c>
      <c r="F20" s="20">
        <f t="shared" si="4"/>
        <v>0.20499999999999935</v>
      </c>
      <c r="G20" s="20">
        <f>AVERAGE(E$10,E$11,E$20,E$21)</f>
        <v>-1.4850000000000003</v>
      </c>
      <c r="H20" s="22">
        <f t="shared" si="3"/>
        <v>0.24500000000000077</v>
      </c>
    </row>
    <row r="21" spans="1:8">
      <c r="A21" s="14" t="s">
        <v>13</v>
      </c>
      <c r="B21" s="15" t="s">
        <v>18</v>
      </c>
      <c r="C21" s="16">
        <v>9.3000000000000007</v>
      </c>
      <c r="D21" s="21">
        <f t="shared" si="0"/>
        <v>10.835000000000001</v>
      </c>
      <c r="E21" s="21">
        <f t="shared" si="1"/>
        <v>-1.5350000000000001</v>
      </c>
      <c r="F21" s="21">
        <f t="shared" si="4"/>
        <v>0.20499999999999935</v>
      </c>
      <c r="G21" s="21">
        <f>AVERAGE(E$10,E$11,E$20,E$21)</f>
        <v>-1.4850000000000003</v>
      </c>
      <c r="H21" s="24">
        <f t="shared" si="3"/>
        <v>-0.25499999999999923</v>
      </c>
    </row>
    <row r="23" spans="1:8">
      <c r="D23" s="13" t="s">
        <v>4</v>
      </c>
      <c r="E23" s="3">
        <f>SUMSQ(E2:E21)</f>
        <v>112.00549999999998</v>
      </c>
      <c r="F23" s="3">
        <f>SUMSQ(F2:F21)</f>
        <v>0.84050000000000069</v>
      </c>
      <c r="G23" s="3">
        <f>SUMSQ(G2:G21)</f>
        <v>99.967999999999975</v>
      </c>
      <c r="H23" s="3">
        <f>SUMSQ(H2:H21)</f>
        <v>11.196999999999999</v>
      </c>
    </row>
    <row r="24" spans="1:8">
      <c r="D24" s="13" t="s">
        <v>5</v>
      </c>
      <c r="E24" s="4">
        <f>COUNT(C2:C21)-1</f>
        <v>19</v>
      </c>
      <c r="F24" s="2">
        <v>1</v>
      </c>
      <c r="G24" s="2">
        <v>4</v>
      </c>
      <c r="H24" s="4">
        <f>E24-F24-G24</f>
        <v>14</v>
      </c>
    </row>
    <row r="25" spans="1:8">
      <c r="D25" s="13" t="s">
        <v>6</v>
      </c>
      <c r="E25" s="3">
        <f>E23/E24</f>
        <v>5.8950263157894724</v>
      </c>
      <c r="F25" s="3">
        <f>F23/F24</f>
        <v>0.84050000000000069</v>
      </c>
      <c r="G25" s="3">
        <f>G23/G24</f>
        <v>24.991999999999994</v>
      </c>
      <c r="H25" s="3">
        <f>H23/H24</f>
        <v>0.79978571428571421</v>
      </c>
    </row>
    <row r="26" spans="1:8">
      <c r="D26" s="13" t="s">
        <v>7</v>
      </c>
      <c r="F26" s="3">
        <f>F25/H25</f>
        <v>1.0509064928105751</v>
      </c>
      <c r="G26" s="3">
        <f>G25/H25</f>
        <v>31.248370099133691</v>
      </c>
    </row>
    <row r="27" spans="1:8">
      <c r="D27" s="13" t="s">
        <v>8</v>
      </c>
      <c r="F27" s="5">
        <f>FDIST(F26,F24,H24)</f>
        <v>0.32268617485471118</v>
      </c>
      <c r="G27" s="5">
        <f>FDIST(G26,G24,H24)</f>
        <v>7.6728450375545921E-7</v>
      </c>
    </row>
  </sheetData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7"/>
  <sheetViews>
    <sheetView workbookViewId="0">
      <selection activeCell="N24" sqref="N24"/>
    </sheetView>
  </sheetViews>
  <sheetFormatPr defaultColWidth="8.85546875" defaultRowHeight="12.75"/>
  <cols>
    <col min="1" max="1" width="9.7109375" style="2" customWidth="1"/>
    <col min="2" max="2" width="5.140625" style="2" bestFit="1" customWidth="1"/>
    <col min="3" max="3" width="6.7109375" style="2" customWidth="1"/>
    <col min="4" max="6" width="8.85546875" style="2"/>
    <col min="7" max="7" width="8.140625" style="2" bestFit="1" customWidth="1"/>
    <col min="8" max="8" width="7.5703125" style="2" bestFit="1" customWidth="1"/>
    <col min="9" max="10" width="8.85546875" style="2"/>
    <col min="11" max="11" width="9.7109375" style="2" bestFit="1" customWidth="1"/>
    <col min="12" max="12" width="9" style="2" bestFit="1" customWidth="1"/>
    <col min="13" max="16384" width="8.85546875" style="2"/>
  </cols>
  <sheetData>
    <row r="1" spans="1:13" s="1" customFormat="1" ht="29.45" customHeight="1">
      <c r="A1" s="6" t="s">
        <v>10</v>
      </c>
      <c r="B1" s="9" t="s">
        <v>20</v>
      </c>
      <c r="C1" s="11" t="s">
        <v>19</v>
      </c>
      <c r="D1" s="11" t="s">
        <v>9</v>
      </c>
      <c r="E1" s="9" t="s">
        <v>0</v>
      </c>
      <c r="F1" s="9" t="s">
        <v>1</v>
      </c>
      <c r="G1" s="9" t="s">
        <v>2</v>
      </c>
      <c r="H1" s="6" t="s">
        <v>3</v>
      </c>
      <c r="K1" s="17" t="s">
        <v>21</v>
      </c>
      <c r="L1" s="17" t="s">
        <v>22</v>
      </c>
      <c r="M1" s="17" t="s">
        <v>23</v>
      </c>
    </row>
    <row r="2" spans="1:13">
      <c r="A2" s="8" t="s">
        <v>12</v>
      </c>
      <c r="B2" s="10">
        <v>1</v>
      </c>
      <c r="C2" s="12">
        <v>6.6</v>
      </c>
      <c r="D2" s="20">
        <f t="shared" ref="D2:D21" si="0">AVERAGE(C$2:C$21)</f>
        <v>10.835000000000001</v>
      </c>
      <c r="E2" s="20">
        <f t="shared" ref="E2:E21" si="1">C2-D2</f>
        <v>-4.2350000000000012</v>
      </c>
      <c r="F2" s="20">
        <f t="shared" ref="F2:F11" si="2">AVERAGE(E$2:E$11)</f>
        <v>-0.20500000000000079</v>
      </c>
      <c r="G2" s="20">
        <f>K$2*M2</f>
        <v>-1.0150000000000001</v>
      </c>
      <c r="H2" s="22">
        <f t="shared" ref="H2:H21" si="3">E2-F2-G2</f>
        <v>-3.0150000000000001</v>
      </c>
      <c r="I2" s="23"/>
      <c r="K2" s="1">
        <f>SLOPE(C2:C21,B2:B21)</f>
        <v>0.50750000000000006</v>
      </c>
      <c r="L2" s="18">
        <f>AVERAGE(B$2:B$21)</f>
        <v>3</v>
      </c>
      <c r="M2" s="19">
        <f>B2-L2</f>
        <v>-2</v>
      </c>
    </row>
    <row r="3" spans="1:13">
      <c r="A3" s="8" t="s">
        <v>12</v>
      </c>
      <c r="B3" s="10">
        <v>1</v>
      </c>
      <c r="C3" s="12">
        <v>8.1999999999999993</v>
      </c>
      <c r="D3" s="20">
        <f t="shared" si="0"/>
        <v>10.835000000000001</v>
      </c>
      <c r="E3" s="20">
        <f t="shared" si="1"/>
        <v>-2.6350000000000016</v>
      </c>
      <c r="F3" s="20">
        <f t="shared" si="2"/>
        <v>-0.20500000000000079</v>
      </c>
      <c r="G3" s="20">
        <f t="shared" ref="G3:G21" si="4">K$2*M3</f>
        <v>-1.0150000000000001</v>
      </c>
      <c r="H3" s="22">
        <f t="shared" si="3"/>
        <v>-1.4150000000000005</v>
      </c>
      <c r="I3" s="23"/>
      <c r="L3" s="18">
        <f t="shared" ref="L3:L21" si="5">AVERAGE(B$2:B$21)</f>
        <v>3</v>
      </c>
      <c r="M3" s="19">
        <f t="shared" ref="M3:M21" si="6">B3-L3</f>
        <v>-2</v>
      </c>
    </row>
    <row r="4" spans="1:13">
      <c r="A4" s="8" t="s">
        <v>12</v>
      </c>
      <c r="B4" s="10">
        <v>2</v>
      </c>
      <c r="C4" s="12">
        <v>10.9</v>
      </c>
      <c r="D4" s="20">
        <f t="shared" si="0"/>
        <v>10.835000000000001</v>
      </c>
      <c r="E4" s="20">
        <f t="shared" si="1"/>
        <v>6.4999999999999503E-2</v>
      </c>
      <c r="F4" s="20">
        <f t="shared" si="2"/>
        <v>-0.20500000000000079</v>
      </c>
      <c r="G4" s="20">
        <f t="shared" si="4"/>
        <v>-0.50750000000000006</v>
      </c>
      <c r="H4" s="22">
        <f t="shared" si="3"/>
        <v>0.7775000000000003</v>
      </c>
      <c r="I4" s="23"/>
      <c r="L4" s="18">
        <f t="shared" si="5"/>
        <v>3</v>
      </c>
      <c r="M4" s="19">
        <f t="shared" si="6"/>
        <v>-1</v>
      </c>
    </row>
    <row r="5" spans="1:13">
      <c r="A5" s="8" t="s">
        <v>12</v>
      </c>
      <c r="B5" s="10">
        <v>2</v>
      </c>
      <c r="C5" s="12">
        <v>10.8</v>
      </c>
      <c r="D5" s="20">
        <f t="shared" si="0"/>
        <v>10.835000000000001</v>
      </c>
      <c r="E5" s="20">
        <f t="shared" si="1"/>
        <v>-3.5000000000000142E-2</v>
      </c>
      <c r="F5" s="20">
        <f t="shared" si="2"/>
        <v>-0.20500000000000079</v>
      </c>
      <c r="G5" s="20">
        <f t="shared" si="4"/>
        <v>-0.50750000000000006</v>
      </c>
      <c r="H5" s="22">
        <f t="shared" si="3"/>
        <v>0.67750000000000066</v>
      </c>
      <c r="I5" s="23"/>
      <c r="L5" s="18">
        <f t="shared" si="5"/>
        <v>3</v>
      </c>
      <c r="M5" s="19">
        <f t="shared" si="6"/>
        <v>-1</v>
      </c>
    </row>
    <row r="6" spans="1:13">
      <c r="A6" s="8" t="s">
        <v>12</v>
      </c>
      <c r="B6" s="10">
        <v>3</v>
      </c>
      <c r="C6" s="12">
        <v>14.3</v>
      </c>
      <c r="D6" s="20">
        <f t="shared" si="0"/>
        <v>10.835000000000001</v>
      </c>
      <c r="E6" s="20">
        <f t="shared" si="1"/>
        <v>3.4649999999999999</v>
      </c>
      <c r="F6" s="20">
        <f t="shared" si="2"/>
        <v>-0.20500000000000079</v>
      </c>
      <c r="G6" s="20">
        <f t="shared" si="4"/>
        <v>0</v>
      </c>
      <c r="H6" s="22">
        <f t="shared" si="3"/>
        <v>3.6700000000000008</v>
      </c>
      <c r="I6" s="23"/>
      <c r="L6" s="18">
        <f t="shared" si="5"/>
        <v>3</v>
      </c>
      <c r="M6" s="19">
        <f t="shared" si="6"/>
        <v>0</v>
      </c>
    </row>
    <row r="7" spans="1:13">
      <c r="A7" s="8" t="s">
        <v>12</v>
      </c>
      <c r="B7" s="10">
        <v>3</v>
      </c>
      <c r="C7" s="12">
        <v>13.3</v>
      </c>
      <c r="D7" s="20">
        <f t="shared" si="0"/>
        <v>10.835000000000001</v>
      </c>
      <c r="E7" s="20">
        <f t="shared" si="1"/>
        <v>2.4649999999999999</v>
      </c>
      <c r="F7" s="20">
        <f t="shared" si="2"/>
        <v>-0.20500000000000079</v>
      </c>
      <c r="G7" s="20">
        <f t="shared" si="4"/>
        <v>0</v>
      </c>
      <c r="H7" s="22">
        <f t="shared" si="3"/>
        <v>2.6700000000000008</v>
      </c>
      <c r="I7" s="23"/>
      <c r="L7" s="18">
        <f t="shared" si="5"/>
        <v>3</v>
      </c>
      <c r="M7" s="19">
        <f t="shared" si="6"/>
        <v>0</v>
      </c>
    </row>
    <row r="8" spans="1:13">
      <c r="A8" s="8" t="s">
        <v>12</v>
      </c>
      <c r="B8" s="10">
        <v>4</v>
      </c>
      <c r="C8" s="12">
        <v>10.7</v>
      </c>
      <c r="D8" s="20">
        <f t="shared" si="0"/>
        <v>10.835000000000001</v>
      </c>
      <c r="E8" s="20">
        <f t="shared" si="1"/>
        <v>-0.13500000000000156</v>
      </c>
      <c r="F8" s="20">
        <f t="shared" si="2"/>
        <v>-0.20500000000000079</v>
      </c>
      <c r="G8" s="20">
        <f t="shared" si="4"/>
        <v>0.50750000000000006</v>
      </c>
      <c r="H8" s="22">
        <f t="shared" si="3"/>
        <v>-0.43750000000000083</v>
      </c>
      <c r="I8" s="23"/>
      <c r="L8" s="18">
        <f t="shared" si="5"/>
        <v>3</v>
      </c>
      <c r="M8" s="19">
        <f t="shared" si="6"/>
        <v>1</v>
      </c>
    </row>
    <row r="9" spans="1:13">
      <c r="A9" s="8" t="s">
        <v>12</v>
      </c>
      <c r="B9" s="10">
        <v>4</v>
      </c>
      <c r="C9" s="12">
        <v>13.2</v>
      </c>
      <c r="D9" s="20">
        <f t="shared" si="0"/>
        <v>10.835000000000001</v>
      </c>
      <c r="E9" s="20">
        <f t="shared" si="1"/>
        <v>2.3649999999999984</v>
      </c>
      <c r="F9" s="20">
        <f t="shared" si="2"/>
        <v>-0.20500000000000079</v>
      </c>
      <c r="G9" s="20">
        <f t="shared" si="4"/>
        <v>0.50750000000000006</v>
      </c>
      <c r="H9" s="22">
        <f t="shared" si="3"/>
        <v>2.0624999999999991</v>
      </c>
      <c r="I9" s="23"/>
      <c r="L9" s="18">
        <f t="shared" si="5"/>
        <v>3</v>
      </c>
      <c r="M9" s="19">
        <f t="shared" si="6"/>
        <v>1</v>
      </c>
    </row>
    <row r="10" spans="1:13">
      <c r="A10" s="8" t="s">
        <v>12</v>
      </c>
      <c r="B10" s="10">
        <v>5</v>
      </c>
      <c r="C10" s="12">
        <v>9.5</v>
      </c>
      <c r="D10" s="20">
        <f t="shared" si="0"/>
        <v>10.835000000000001</v>
      </c>
      <c r="E10" s="20">
        <f t="shared" si="1"/>
        <v>-1.3350000000000009</v>
      </c>
      <c r="F10" s="20">
        <f t="shared" si="2"/>
        <v>-0.20500000000000079</v>
      </c>
      <c r="G10" s="20">
        <f t="shared" si="4"/>
        <v>1.0150000000000001</v>
      </c>
      <c r="H10" s="22">
        <f t="shared" si="3"/>
        <v>-2.1450000000000005</v>
      </c>
      <c r="I10" s="23"/>
      <c r="L10" s="18">
        <f t="shared" si="5"/>
        <v>3</v>
      </c>
      <c r="M10" s="19">
        <f t="shared" si="6"/>
        <v>2</v>
      </c>
    </row>
    <row r="11" spans="1:13">
      <c r="A11" s="8" t="s">
        <v>12</v>
      </c>
      <c r="B11" s="10">
        <v>5</v>
      </c>
      <c r="C11" s="12">
        <v>8.8000000000000007</v>
      </c>
      <c r="D11" s="20">
        <f t="shared" si="0"/>
        <v>10.835000000000001</v>
      </c>
      <c r="E11" s="20">
        <f t="shared" si="1"/>
        <v>-2.0350000000000001</v>
      </c>
      <c r="F11" s="20">
        <f t="shared" si="2"/>
        <v>-0.20500000000000079</v>
      </c>
      <c r="G11" s="20">
        <f t="shared" si="4"/>
        <v>1.0150000000000001</v>
      </c>
      <c r="H11" s="22">
        <f t="shared" si="3"/>
        <v>-2.8449999999999998</v>
      </c>
      <c r="I11" s="23"/>
      <c r="L11" s="18">
        <f t="shared" si="5"/>
        <v>3</v>
      </c>
      <c r="M11" s="19">
        <f t="shared" si="6"/>
        <v>2</v>
      </c>
    </row>
    <row r="12" spans="1:13">
      <c r="A12" s="7" t="s">
        <v>13</v>
      </c>
      <c r="B12" s="10">
        <v>1</v>
      </c>
      <c r="C12" s="12">
        <v>6.4</v>
      </c>
      <c r="D12" s="20">
        <f t="shared" si="0"/>
        <v>10.835000000000001</v>
      </c>
      <c r="E12" s="20">
        <f t="shared" si="1"/>
        <v>-4.4350000000000005</v>
      </c>
      <c r="F12" s="20">
        <f t="shared" ref="F12:F21" si="7">AVERAGE(E$12:E$21)</f>
        <v>0.20499999999999935</v>
      </c>
      <c r="G12" s="20">
        <f t="shared" si="4"/>
        <v>-1.0150000000000001</v>
      </c>
      <c r="H12" s="22">
        <f t="shared" si="3"/>
        <v>-3.6249999999999996</v>
      </c>
      <c r="I12" s="23"/>
      <c r="L12" s="18">
        <f t="shared" si="5"/>
        <v>3</v>
      </c>
      <c r="M12" s="19">
        <f t="shared" si="6"/>
        <v>-2</v>
      </c>
    </row>
    <row r="13" spans="1:13">
      <c r="A13" s="7" t="s">
        <v>13</v>
      </c>
      <c r="B13" s="10">
        <v>1</v>
      </c>
      <c r="C13" s="12">
        <v>8.8000000000000007</v>
      </c>
      <c r="D13" s="20">
        <f t="shared" si="0"/>
        <v>10.835000000000001</v>
      </c>
      <c r="E13" s="20">
        <f t="shared" si="1"/>
        <v>-2.0350000000000001</v>
      </c>
      <c r="F13" s="20">
        <f t="shared" si="7"/>
        <v>0.20499999999999935</v>
      </c>
      <c r="G13" s="20">
        <f t="shared" si="4"/>
        <v>-1.0150000000000001</v>
      </c>
      <c r="H13" s="22">
        <f t="shared" si="3"/>
        <v>-1.2249999999999992</v>
      </c>
      <c r="I13" s="23"/>
      <c r="L13" s="18">
        <f t="shared" si="5"/>
        <v>3</v>
      </c>
      <c r="M13" s="19">
        <f t="shared" si="6"/>
        <v>-2</v>
      </c>
    </row>
    <row r="14" spans="1:13">
      <c r="A14" s="7" t="s">
        <v>13</v>
      </c>
      <c r="B14" s="10">
        <v>2</v>
      </c>
      <c r="C14" s="12">
        <v>11.2</v>
      </c>
      <c r="D14" s="20">
        <f t="shared" si="0"/>
        <v>10.835000000000001</v>
      </c>
      <c r="E14" s="20">
        <f t="shared" si="1"/>
        <v>0.36499999999999844</v>
      </c>
      <c r="F14" s="20">
        <f t="shared" si="7"/>
        <v>0.20499999999999935</v>
      </c>
      <c r="G14" s="20">
        <f t="shared" si="4"/>
        <v>-0.50750000000000006</v>
      </c>
      <c r="H14" s="22">
        <f t="shared" si="3"/>
        <v>0.66749999999999909</v>
      </c>
      <c r="I14" s="23"/>
      <c r="L14" s="18">
        <f t="shared" si="5"/>
        <v>3</v>
      </c>
      <c r="M14" s="19">
        <f t="shared" si="6"/>
        <v>-1</v>
      </c>
    </row>
    <row r="15" spans="1:13">
      <c r="A15" s="7" t="s">
        <v>13</v>
      </c>
      <c r="B15" s="10">
        <v>2</v>
      </c>
      <c r="C15" s="12">
        <v>11.3</v>
      </c>
      <c r="D15" s="20">
        <f t="shared" si="0"/>
        <v>10.835000000000001</v>
      </c>
      <c r="E15" s="20">
        <f t="shared" si="1"/>
        <v>0.46499999999999986</v>
      </c>
      <c r="F15" s="20">
        <f t="shared" si="7"/>
        <v>0.20499999999999935</v>
      </c>
      <c r="G15" s="20">
        <f t="shared" si="4"/>
        <v>-0.50750000000000006</v>
      </c>
      <c r="H15" s="22">
        <f t="shared" si="3"/>
        <v>0.76750000000000052</v>
      </c>
      <c r="I15" s="23"/>
      <c r="L15" s="18">
        <f t="shared" si="5"/>
        <v>3</v>
      </c>
      <c r="M15" s="19">
        <f t="shared" si="6"/>
        <v>-1</v>
      </c>
    </row>
    <row r="16" spans="1:13">
      <c r="A16" s="7" t="s">
        <v>13</v>
      </c>
      <c r="B16" s="10">
        <v>3</v>
      </c>
      <c r="C16" s="12">
        <v>14.2</v>
      </c>
      <c r="D16" s="20">
        <f t="shared" si="0"/>
        <v>10.835000000000001</v>
      </c>
      <c r="E16" s="20">
        <f t="shared" si="1"/>
        <v>3.3649999999999984</v>
      </c>
      <c r="F16" s="20">
        <f t="shared" si="7"/>
        <v>0.20499999999999935</v>
      </c>
      <c r="G16" s="20">
        <f t="shared" si="4"/>
        <v>0</v>
      </c>
      <c r="H16" s="22">
        <f t="shared" si="3"/>
        <v>3.1599999999999993</v>
      </c>
      <c r="I16" s="23"/>
      <c r="L16" s="18">
        <f t="shared" si="5"/>
        <v>3</v>
      </c>
      <c r="M16" s="19">
        <f t="shared" si="6"/>
        <v>0</v>
      </c>
    </row>
    <row r="17" spans="1:13">
      <c r="A17" s="7" t="s">
        <v>13</v>
      </c>
      <c r="B17" s="10">
        <v>3</v>
      </c>
      <c r="C17" s="12">
        <v>13.6</v>
      </c>
      <c r="D17" s="20">
        <f t="shared" si="0"/>
        <v>10.835000000000001</v>
      </c>
      <c r="E17" s="20">
        <f t="shared" si="1"/>
        <v>2.7649999999999988</v>
      </c>
      <c r="F17" s="20">
        <f t="shared" si="7"/>
        <v>0.20499999999999935</v>
      </c>
      <c r="G17" s="20">
        <f t="shared" si="4"/>
        <v>0</v>
      </c>
      <c r="H17" s="22">
        <f t="shared" si="3"/>
        <v>2.5599999999999996</v>
      </c>
      <c r="I17" s="23"/>
      <c r="L17" s="18">
        <f t="shared" si="5"/>
        <v>3</v>
      </c>
      <c r="M17" s="19">
        <f t="shared" si="6"/>
        <v>0</v>
      </c>
    </row>
    <row r="18" spans="1:13">
      <c r="A18" s="7" t="s">
        <v>13</v>
      </c>
      <c r="B18" s="10">
        <v>4</v>
      </c>
      <c r="C18" s="12">
        <v>11.8</v>
      </c>
      <c r="D18" s="20">
        <f t="shared" si="0"/>
        <v>10.835000000000001</v>
      </c>
      <c r="E18" s="20">
        <f t="shared" si="1"/>
        <v>0.96499999999999986</v>
      </c>
      <c r="F18" s="20">
        <f t="shared" si="7"/>
        <v>0.20499999999999935</v>
      </c>
      <c r="G18" s="20">
        <f t="shared" si="4"/>
        <v>0.50750000000000006</v>
      </c>
      <c r="H18" s="22">
        <f t="shared" si="3"/>
        <v>0.25250000000000039</v>
      </c>
      <c r="I18" s="23"/>
      <c r="L18" s="18">
        <f t="shared" si="5"/>
        <v>3</v>
      </c>
      <c r="M18" s="19">
        <f t="shared" si="6"/>
        <v>1</v>
      </c>
    </row>
    <row r="19" spans="1:13">
      <c r="A19" s="7" t="s">
        <v>13</v>
      </c>
      <c r="B19" s="10">
        <v>4</v>
      </c>
      <c r="C19" s="12">
        <v>14</v>
      </c>
      <c r="D19" s="20">
        <f t="shared" si="0"/>
        <v>10.835000000000001</v>
      </c>
      <c r="E19" s="20">
        <f t="shared" si="1"/>
        <v>3.1649999999999991</v>
      </c>
      <c r="F19" s="20">
        <f t="shared" si="7"/>
        <v>0.20499999999999935</v>
      </c>
      <c r="G19" s="20">
        <f t="shared" si="4"/>
        <v>0.50750000000000006</v>
      </c>
      <c r="H19" s="22">
        <f t="shared" si="3"/>
        <v>2.4524999999999997</v>
      </c>
      <c r="I19" s="23"/>
      <c r="L19" s="18">
        <f t="shared" si="5"/>
        <v>3</v>
      </c>
      <c r="M19" s="19">
        <f t="shared" si="6"/>
        <v>1</v>
      </c>
    </row>
    <row r="20" spans="1:13">
      <c r="A20" s="7" t="s">
        <v>13</v>
      </c>
      <c r="B20" s="10">
        <v>5</v>
      </c>
      <c r="C20" s="12">
        <v>9.8000000000000007</v>
      </c>
      <c r="D20" s="20">
        <f t="shared" si="0"/>
        <v>10.835000000000001</v>
      </c>
      <c r="E20" s="20">
        <f t="shared" si="1"/>
        <v>-1.0350000000000001</v>
      </c>
      <c r="F20" s="20">
        <f t="shared" si="7"/>
        <v>0.20499999999999935</v>
      </c>
      <c r="G20" s="20">
        <f t="shared" si="4"/>
        <v>1.0150000000000001</v>
      </c>
      <c r="H20" s="22">
        <f t="shared" si="3"/>
        <v>-2.2549999999999999</v>
      </c>
      <c r="I20" s="23"/>
      <c r="L20" s="18">
        <f t="shared" si="5"/>
        <v>3</v>
      </c>
      <c r="M20" s="19">
        <f t="shared" si="6"/>
        <v>2</v>
      </c>
    </row>
    <row r="21" spans="1:13">
      <c r="A21" s="14" t="s">
        <v>13</v>
      </c>
      <c r="B21" s="15">
        <v>5</v>
      </c>
      <c r="C21" s="16">
        <v>9.3000000000000007</v>
      </c>
      <c r="D21" s="21">
        <f t="shared" si="0"/>
        <v>10.835000000000001</v>
      </c>
      <c r="E21" s="21">
        <f t="shared" si="1"/>
        <v>-1.5350000000000001</v>
      </c>
      <c r="F21" s="21">
        <f t="shared" si="7"/>
        <v>0.20499999999999935</v>
      </c>
      <c r="G21" s="21">
        <f t="shared" si="4"/>
        <v>1.0150000000000001</v>
      </c>
      <c r="H21" s="24">
        <f t="shared" si="3"/>
        <v>-2.7549999999999999</v>
      </c>
      <c r="I21" s="23"/>
      <c r="L21" s="18">
        <f t="shared" si="5"/>
        <v>3</v>
      </c>
      <c r="M21" s="19">
        <f t="shared" si="6"/>
        <v>2</v>
      </c>
    </row>
    <row r="23" spans="1:13">
      <c r="D23" s="13" t="s">
        <v>4</v>
      </c>
      <c r="E23" s="3">
        <f>SUMSQ(E2:E21)</f>
        <v>112.00549999999998</v>
      </c>
      <c r="F23" s="3">
        <f>SUMSQ(F2:F21)</f>
        <v>0.84050000000000069</v>
      </c>
      <c r="G23" s="3">
        <f>SUMSQ(G2:G21)</f>
        <v>10.302250000000001</v>
      </c>
      <c r="H23" s="3">
        <f>SUMSQ(H2:H21)</f>
        <v>100.86274999999999</v>
      </c>
    </row>
    <row r="24" spans="1:13">
      <c r="D24" s="13" t="s">
        <v>5</v>
      </c>
      <c r="E24" s="4">
        <f>COUNT(C2:C21)-1</f>
        <v>19</v>
      </c>
      <c r="F24" s="2">
        <v>1</v>
      </c>
      <c r="G24" s="2">
        <v>1</v>
      </c>
      <c r="H24" s="4">
        <f>E24-F24-G24</f>
        <v>17</v>
      </c>
    </row>
    <row r="25" spans="1:13">
      <c r="D25" s="13" t="s">
        <v>6</v>
      </c>
      <c r="E25" s="3">
        <f>E23/E24</f>
        <v>5.8950263157894724</v>
      </c>
      <c r="F25" s="3">
        <f>F23/F24</f>
        <v>0.84050000000000069</v>
      </c>
      <c r="G25" s="3">
        <f>G23/G24</f>
        <v>10.302250000000001</v>
      </c>
      <c r="H25" s="3">
        <f>H23/H24</f>
        <v>5.93310294117647</v>
      </c>
    </row>
    <row r="26" spans="1:13">
      <c r="D26" s="13" t="s">
        <v>7</v>
      </c>
      <c r="F26" s="5">
        <f>F25/H25</f>
        <v>0.14166280415713445</v>
      </c>
      <c r="G26" s="5">
        <f>G25/H25</f>
        <v>1.736401694381722</v>
      </c>
    </row>
    <row r="27" spans="1:13">
      <c r="D27" s="13" t="s">
        <v>8</v>
      </c>
      <c r="F27" s="5">
        <f>FDIST(F26,F24,H24)</f>
        <v>0.71128974119620225</v>
      </c>
      <c r="G27" s="5">
        <f>FDIST(G26,G24,H24)</f>
        <v>0.20507833735168957</v>
      </c>
    </row>
  </sheetData>
  <phoneticPr fontId="1" type="noConversion"/>
  <pageMargins left="0.75" right="0.75" top="1" bottom="1" header="0.5" footer="0.5"/>
  <pageSetup orientation="portrait" horizontalDpi="4294967293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Two nominal Xs</vt:lpstr>
      <vt:lpstr>One nom X, one cont X</vt:lpstr>
    </vt:vector>
  </TitlesOfParts>
  <Company>Westview Analytics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A. Boyles</dc:creator>
  <cp:lastModifiedBy>Russell Boyles</cp:lastModifiedBy>
  <dcterms:created xsi:type="dcterms:W3CDTF">2003-11-07T18:01:50Z</dcterms:created>
  <dcterms:modified xsi:type="dcterms:W3CDTF">2014-12-24T16:39:33Z</dcterms:modified>
</cp:coreProperties>
</file>